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Scorecard" sheetId="2" state="visible" r:id="rId2"/>
    <sheet name="Cohort skills" sheetId="3" state="visible" r:id="rId3"/>
    <sheet name="Cost" sheetId="4" state="visible" r:id="rId4"/>
    <sheet name="Telemetry reference" sheetId="5" state="visible" r:id="rId5"/>
    <sheet name="Sources" sheetId="6" state="visible" r:id="rId6"/>
  </sheets>
  <definedNames/>
  <calcPr calcId="124519"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name val="Arial"/>
      <b val="1"/>
      <color rgb="00E6501F"/>
      <sz val="9"/>
    </font>
    <font>
      <name val="Arial"/>
      <b val="1"/>
      <color rgb="0014181C"/>
      <sz val="16"/>
    </font>
    <font>
      <name val="Arial"/>
      <color rgb="005B6570"/>
      <sz val="9"/>
    </font>
    <font>
      <name val="Arial"/>
      <b val="1"/>
      <color rgb="0014181C"/>
      <sz val="11"/>
    </font>
    <font>
      <name val="Arial"/>
      <color rgb="0014181C"/>
      <sz val="10"/>
    </font>
    <font>
      <name val="Arial"/>
      <color rgb="005B6570"/>
      <sz val="8"/>
    </font>
    <font>
      <name val="Arial"/>
      <b val="1"/>
      <color rgb="00FFFFFF"/>
      <sz val="10"/>
    </font>
    <font>
      <name val="Arial"/>
      <sz val="9"/>
    </font>
    <font>
      <name val="Arial"/>
      <b val="1"/>
      <sz val="9"/>
    </font>
    <font>
      <name val="Courier New"/>
      <sz val="9"/>
    </font>
    <font>
      <name val="Arial"/>
      <b val="1"/>
      <sz val="11"/>
    </font>
    <font>
      <name val="Arial"/>
      <color rgb="00E6501F"/>
      <sz val="10"/>
      <u val="single"/>
    </font>
    <font>
      <name val="Arial"/>
      <color rgb="0014181C"/>
      <sz val="9"/>
      <u val="single"/>
    </font>
    <font>
      <name val="Arial"/>
      <color rgb="00E6501F"/>
      <sz val="9"/>
      <u val="single"/>
    </font>
  </fonts>
  <fills count="5">
    <fill>
      <patternFill/>
    </fill>
    <fill>
      <patternFill patternType="gray125"/>
    </fill>
    <fill>
      <patternFill patternType="solid">
        <fgColor rgb="00121B23"/>
      </patternFill>
    </fill>
    <fill>
      <patternFill patternType="solid">
        <fgColor rgb="00FBE7DC"/>
      </patternFill>
    </fill>
    <fill>
      <patternFill patternType="solid">
        <fgColor rgb="00F5F3EE"/>
      </patternFill>
    </fill>
  </fills>
  <borders count="2">
    <border>
      <left/>
      <right/>
      <top/>
      <bottom/>
      <diagonal/>
    </border>
    <border>
      <left style="thin">
        <color rgb="00DDD8CC"/>
      </left>
      <right style="thin">
        <color rgb="00DDD8CC"/>
      </right>
      <top style="thin">
        <color rgb="00DDD8CC"/>
      </top>
      <bottom style="thin">
        <color rgb="00DDD8CC"/>
      </bottom>
    </border>
  </borders>
  <cellStyleXfs count="1">
    <xf numFmtId="0" fontId="0" fillId="0" borderId="0"/>
  </cellStyleXfs>
  <cellXfs count="35">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2" fillId="0" borderId="0" pivotButton="0" quotePrefix="0" xfId="0"/>
    <xf numFmtId="0" fontId="3" fillId="0" borderId="0" pivotButton="0" quotePrefix="0" xfId="0"/>
    <xf numFmtId="0" fontId="7" fillId="2" borderId="1" applyAlignment="1" pivotButton="0" quotePrefix="0" xfId="0">
      <alignment horizontal="center" vertical="center" wrapText="1"/>
    </xf>
    <xf numFmtId="0" fontId="8" fillId="0" borderId="1" applyAlignment="1" pivotButton="0" quotePrefix="0" xfId="0">
      <alignment vertical="top" wrapText="1"/>
    </xf>
    <xf numFmtId="0" fontId="9" fillId="0" borderId="1" applyAlignment="1" pivotButton="0" quotePrefix="0" xfId="0">
      <alignment vertical="top" wrapText="1"/>
    </xf>
    <xf numFmtId="4" fontId="8" fillId="3" borderId="1" applyAlignment="1" pivotButton="0" quotePrefix="0" xfId="0">
      <alignment horizontal="center" vertical="center" wrapText="1"/>
    </xf>
    <xf numFmtId="4" fontId="8" fillId="0" borderId="1" applyAlignment="1" pivotButton="0" quotePrefix="0" xfId="0">
      <alignment horizontal="center" vertical="center" wrapText="1"/>
    </xf>
    <xf numFmtId="164" fontId="8" fillId="0" borderId="1" applyAlignment="1" pivotButton="0" quotePrefix="0" xfId="0">
      <alignment horizontal="center" vertical="center" wrapText="1"/>
    </xf>
    <xf numFmtId="49" fontId="9" fillId="0" borderId="1" applyAlignment="1" pivotButton="0" quotePrefix="0" xfId="0">
      <alignment horizontal="center" vertical="center" wrapText="1"/>
    </xf>
    <xf numFmtId="164" fontId="8" fillId="3" borderId="1" applyAlignment="1" pivotButton="0" quotePrefix="0" xfId="0">
      <alignment horizontal="center" vertical="center" wrapText="1"/>
    </xf>
    <xf numFmtId="0" fontId="9" fillId="4" borderId="0" pivotButton="0" quotePrefix="0" xfId="0"/>
    <xf numFmtId="0" fontId="0" fillId="4" borderId="0" pivotButton="0" quotePrefix="0" xfId="0"/>
    <xf numFmtId="164" fontId="0" fillId="4" borderId="0" pivotButton="0" quotePrefix="0" xfId="0"/>
    <xf numFmtId="0" fontId="8" fillId="4" borderId="0" pivotButton="0" quotePrefix="0" xfId="0"/>
    <xf numFmtId="0" fontId="8" fillId="3" borderId="1" pivotButton="0" quotePrefix="0" xfId="0"/>
    <xf numFmtId="0" fontId="9" fillId="0" borderId="1" pivotButton="0" quotePrefix="0" xfId="0"/>
    <xf numFmtId="0" fontId="8" fillId="0" borderId="1" pivotButton="0" quotePrefix="0" xfId="0"/>
    <xf numFmtId="3" fontId="0" fillId="3" borderId="1" pivotButton="0" quotePrefix="0" xfId="0"/>
    <xf numFmtId="0" fontId="3" fillId="0" borderId="1" pivotButton="0" quotePrefix="0" xfId="0"/>
    <xf numFmtId="4" fontId="0" fillId="3" borderId="1" pivotButton="0" quotePrefix="0" xfId="0"/>
    <xf numFmtId="4" fontId="9" fillId="0" borderId="1" pivotButton="0" quotePrefix="0" xfId="0"/>
    <xf numFmtId="0" fontId="10" fillId="0" borderId="1" applyAlignment="1" pivotButton="0" quotePrefix="0" xfId="0">
      <alignment vertical="top" wrapText="1"/>
    </xf>
    <xf numFmtId="0" fontId="9" fillId="0" borderId="0" pivotButton="0" quotePrefix="0" xfId="0"/>
    <xf numFmtId="0" fontId="8" fillId="0" borderId="0" applyAlignment="1" pivotButton="0" quotePrefix="0" xfId="0">
      <alignment vertical="top" wrapText="1"/>
    </xf>
    <xf numFmtId="0" fontId="11" fillId="0" borderId="0" pivotButton="0" quotePrefix="0" xfId="0"/>
    <xf numFmtId="0" fontId="12" fillId="0" borderId="0" pivotButton="0" quotePrefix="0" xfId="0"/>
    <xf numFmtId="0" fontId="14" fillId="0" borderId="0" pivotButton="0" quotePrefix="0" xfId="0"/>
    <xf numFmtId="0" fontId="13" fillId="0" borderId="0" applyAlignment="1" pivotButton="0" quotePrefix="0" xfId="0">
      <alignment vertical="top" wrapText="1"/>
    </xf>
  </cellXfs>
  <cellStyles count="1">
    <cellStyle name="Normal" xfId="0" builtinId="0" hidden="0"/>
  </cellStyles>
  <dxfs count="6">
    <dxf>
      <font>
        <b val="1"/>
        <color rgb="001E6B2A"/>
      </font>
      <fill>
        <patternFill patternType="solid">
          <fgColor rgb="00DCEFD9"/>
        </patternFill>
      </fill>
    </dxf>
    <dxf>
      <font>
        <b val="1"/>
        <color rgb="009C2A0A"/>
      </font>
      <fill>
        <patternFill patternType="solid">
          <fgColor rgb="00F8D6CC"/>
        </patternFill>
      </fill>
    </dxf>
    <dxf>
      <font>
        <i val="1"/>
        <color rgb="005B6570"/>
      </font>
    </dxf>
    <dxf>
      <fill>
        <patternFill patternType="solid">
          <fgColor rgb="00DCEFD9"/>
        </patternFill>
      </fill>
    </dxf>
    <dxf>
      <fill>
        <patternFill patternType="solid">
          <fgColor rgb="00F8D6CC"/>
        </patternFill>
      </fill>
    </dxf>
    <dxf>
      <fill>
        <patternFill patternType="solid">
          <fgColor rgb="00FBE7D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2857500" cy="857250"/>
    <pic>
      <nvPicPr>
        <cNvPr id="1" name="Image 1" descr="Picture"/>
        <cNvPicPr/>
      </nvPicPr>
      <blipFill>
        <a:blip cstate="print" r:embed="rId1"/>
        <a:stretch>
          <a:fillRect/>
        </a:stretch>
      </blipFill>
      <spPr>
        <a:prstGeom prst="rect"/>
        <a:l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thuthi-tech.com/contact?reason=book-track&amp;track=Claude%20Code&amp;utm_source=sthuthi-pdf&amp;utm_medium=resource&amp;utm_campaign=impact-scorecard&amp;utm_content=start-book-call" TargetMode="External" Id="rId1" /><Relationship Type="http://schemas.openxmlformats.org/officeDocument/2006/relationships/hyperlink" Target="https://sthuthi-tech.com/blog/claude-code-rollout-playbook?utm_source=sthuthi-pdf&amp;utm_medium=resource&amp;utm_campaign=impact-scorecard&amp;utm_content=start-playbook" TargetMode="External" Id="rId2" /><Relationship Type="http://schemas.openxmlformats.org/officeDocument/2006/relationships/hyperlink" Target="https://sthuthi-tech.com/blog/measure-claude-code-impact?utm_source=sthuthi-pdf&amp;utm_medium=resource&amp;utm_campaign=impact-scorecard&amp;utm_content=start-measure" TargetMode="External" Id="rId3" /><Relationship Type="http://schemas.openxmlformats.org/officeDocument/2006/relationships/hyperlink" Target="https://sthuthi-tech.com/blog/claude-code-review-checklist?utm_source=sthuthi-pdf&amp;utm_medium=resource&amp;utm_campaign=impact-scorecard&amp;utm_content=start-checklist" TargetMode="External" Id="rId4" /><Relationship Type="http://schemas.openxmlformats.org/officeDocument/2006/relationships/hyperlink" Target="https://sthuthi-tech.com/case-studies?utm_source=sthuthi-pdf&amp;utm_medium=resource&amp;utm_campaign=impact-scorecard&amp;utm_content=start-case-studies" TargetMode="External" Id="rId5" /><Relationship Type="http://schemas.openxmlformats.org/officeDocument/2006/relationships/hyperlink" Target="https://sthuthi-tech.com/certifications/claude-code?utm_source=sthuthi-pdf&amp;utm_medium=resource&amp;utm_campaign=impact-scorecard&amp;utm_content=start-track" TargetMode="External" Id="rId6" /><Relationship Type="http://schemas.openxmlformats.org/officeDocument/2006/relationships/drawing" Target="/xl/drawings/drawing1.xml" Id="rId7" /></Relationships>
</file>

<file path=xl/worksheets/_rels/sheet5.xml.rels><Relationships xmlns="http://schemas.openxmlformats.org/package/2006/relationships"><Relationship Type="http://schemas.openxmlformats.org/officeDocument/2006/relationships/hyperlink" Target="https://code.claude.com/docs/en/monitoring-usage" TargetMode="External" Id="rId1" /></Relationships>
</file>

<file path=xl/worksheets/_rels/sheet6.xml.rels><Relationships xmlns="http://schemas.openxmlformats.org/package/2006/relationships"><Relationship Type="http://schemas.openxmlformats.org/officeDocument/2006/relationships/hyperlink" Target="https://www.nber.org/papers/w35275" TargetMode="External" Id="rId1" /><Relationship Type="http://schemas.openxmlformats.org/officeDocument/2006/relationships/hyperlink" Target="https://cloud.google.com/blog/products/ai-machine-learning/announcing-the-2025-dora-report" TargetMode="External" Id="rId2" /><Relationship Type="http://schemas.openxmlformats.org/officeDocument/2006/relationships/hyperlink" Target="https://code.claude.com/docs/en/monitoring-usage" TargetMode="External" Id="rId3" /><Relationship Type="http://schemas.openxmlformats.org/officeDocument/2006/relationships/hyperlink" Target="https://code.claude.com/docs/en/settings" TargetMode="External" Id="rId4" /></Relationships>
</file>

<file path=xl/worksheets/sheet1.xml><?xml version="1.0" encoding="utf-8"?>
<worksheet xmlns="http://schemas.openxmlformats.org/spreadsheetml/2006/main">
  <sheetPr>
    <tabColor rgb="00E6501F"/>
    <outlinePr summaryBelow="1" summaryRight="1"/>
    <pageSetUpPr/>
  </sheetPr>
  <dimension ref="B8:B31"/>
  <sheetViews>
    <sheetView showGridLines="0" workbookViewId="0">
      <selection activeCell="A1" sqref="A1"/>
    </sheetView>
  </sheetViews>
  <sheetFormatPr baseColWidth="8" defaultRowHeight="15"/>
  <cols>
    <col width="4" customWidth="1" min="1" max="1"/>
    <col width="110" customWidth="1" min="2" max="2"/>
  </cols>
  <sheetData>
    <row r="8">
      <c r="B8" s="1" t="inlineStr">
        <is>
          <t>CLAUDE CODE IMPACT SCORECARD</t>
        </is>
      </c>
    </row>
    <row r="9" ht="24" customHeight="1">
      <c r="B9" s="2" t="inlineStr">
        <is>
          <t>Measure what Claude Code changes: adoption, cost, delivery, quality and skills</t>
        </is>
      </c>
    </row>
    <row r="10">
      <c r="B10" s="3" t="inlineStr">
        <is>
          <t>Free resource from Sthuthi Technologies · Edition 1 · October 2026</t>
        </is>
      </c>
    </row>
    <row r="12">
      <c r="B12" s="4" t="inlineStr">
        <is>
          <t>Why this scorecard</t>
        </is>
      </c>
    </row>
    <row r="13" ht="78" customHeight="1">
      <c r="B13" s="5" t="inlineStr">
        <is>
          <t>Lines of code and pull-request counts rise much faster than shipped software. An NBER study of more than 500,000 GitHub developers found that synchronous coding agents raised lines of code by 958% and pull requests by 86%, but releases by only 20% (source 1). Google's 2025 DORA research links AI adoption to higher delivery throughput but lower delivery stability (source 2). This workbook tracks all five layers together, against a baseline you record before rollout.</t>
        </is>
      </c>
    </row>
    <row r="15">
      <c r="B15" s="4" t="inlineStr">
        <is>
          <t>How to use it</t>
        </is>
      </c>
    </row>
    <row r="16" ht="30" customHeight="1">
      <c r="B16" s="5" t="inlineStr">
        <is>
          <t>1. Before rollout, fill in the Baseline column on the Scorecard sheet for every measure you can. Orange-tinted cells are inputs.</t>
        </is>
      </c>
    </row>
    <row r="17" ht="30" customHeight="1">
      <c r="B17" s="5" t="inlineStr">
        <is>
          <t>2. Record Day 30, Day 60 and Day 90 values. The sheet uses the latest value to calculate the change against baseline and marks each row Improved, Worse or No change, based on whether higher or lower is better.</t>
        </is>
      </c>
    </row>
    <row r="18" ht="30" customHeight="1">
      <c r="B18" s="5" t="inlineStr">
        <is>
          <t>3. At the day-60 assessment checkpoint, score each engineer on the Cohort skills sheet. The share rated Ready feeds the Skill row on the Scorecard automatically.</t>
        </is>
      </c>
    </row>
    <row r="19" ht="30" customHeight="1">
      <c r="B19" s="5" t="inlineStr">
        <is>
          <t>4. Use the Cost sheet for cost per active engineer, cost per shipped change and total programme cost.</t>
        </is>
      </c>
    </row>
    <row r="20" ht="30" customHeight="1">
      <c r="B20" s="5" t="inlineStr">
        <is>
          <t>5. Turn on Claude Code telemetry to fill the adoption and cost rows. The Telemetry reference sheet lists the metrics and settings.</t>
        </is>
      </c>
    </row>
    <row r="22" ht="28" customHeight="1">
      <c r="B22" s="3" t="inlineStr">
        <is>
          <t>Rows marked 'Context only' describe activity, not results. Read them alongside delivery and quality, never on their own.</t>
        </is>
      </c>
    </row>
    <row r="23" ht="40" customHeight="1">
      <c r="B23" s="6" t="inlineStr">
        <is>
          <t>Sthuthi Technologies is independent and not affiliated with or endorsed by Anthropic. Claude and Claude Code are trademarks of Anthropic. Sources checked 6 October 2026; see the Sources sheet. © 2026 Sthuthi Technologies. Free to share unmodified with attribution. sthuthi-tech.com</t>
        </is>
      </c>
    </row>
    <row r="25">
      <c r="B25" s="31" t="inlineStr">
        <is>
          <t>Next steps</t>
        </is>
      </c>
    </row>
    <row r="26">
      <c r="B26" s="32" t="inlineStr">
        <is>
          <t>Book a Claude Code scoping call  →</t>
        </is>
      </c>
    </row>
    <row r="27">
      <c r="B27" s="32" t="inlineStr">
        <is>
          <t>Read the 90-day Claude Code rollout playbook  →</t>
        </is>
      </c>
    </row>
    <row r="28">
      <c r="B28" s="32" t="inlineStr">
        <is>
          <t>How to measure Claude Code impact (the thinking behind this scorecard)  →</t>
        </is>
      </c>
    </row>
    <row r="29">
      <c r="B29" s="32" t="inlineStr">
        <is>
          <t>Claude Code review checklist  →</t>
        </is>
      </c>
    </row>
    <row r="30">
      <c r="B30" s="32" t="inlineStr">
        <is>
          <t>Client case studies  →</t>
        </is>
      </c>
    </row>
    <row r="31">
      <c r="B31" s="32" t="inlineStr">
        <is>
          <t>The Claude Code certification track  →</t>
        </is>
      </c>
    </row>
  </sheetData>
  <hyperlinks>
    <hyperlink xmlns:r="http://schemas.openxmlformats.org/officeDocument/2006/relationships" ref="B26" r:id="rId1"/>
    <hyperlink xmlns:r="http://schemas.openxmlformats.org/officeDocument/2006/relationships" ref="B27" r:id="rId2"/>
    <hyperlink xmlns:r="http://schemas.openxmlformats.org/officeDocument/2006/relationships" ref="B28" r:id="rId3"/>
    <hyperlink xmlns:r="http://schemas.openxmlformats.org/officeDocument/2006/relationships" ref="B29" r:id="rId4"/>
    <hyperlink xmlns:r="http://schemas.openxmlformats.org/officeDocument/2006/relationships" ref="B30" r:id="rId5"/>
    <hyperlink xmlns:r="http://schemas.openxmlformats.org/officeDocument/2006/relationships" ref="B31" r:id="rId6"/>
  </hyperlinks>
  <pageMargins left="0.75" right="0.75" top="1" bottom="1" header="0.5" footer="0.5"/>
  <drawing xmlns:r="http://schemas.openxmlformats.org/officeDocument/2006/relationships" r:id="rId7"/>
</worksheet>
</file>

<file path=xl/worksheets/sheet2.xml><?xml version="1.0" encoding="utf-8"?>
<worksheet xmlns="http://schemas.openxmlformats.org/spreadsheetml/2006/main">
  <sheetPr>
    <tabColor rgb="00E6501F"/>
    <outlinePr summaryBelow="1" summaryRight="1"/>
    <pageSetUpPr fitToPage="1"/>
  </sheetPr>
  <dimension ref="A1:M18"/>
  <sheetViews>
    <sheetView showGridLines="0"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11" customWidth="1" min="1" max="1"/>
    <col width="30" customWidth="1" min="2" max="2"/>
    <col width="48" customWidth="1" min="3" max="3"/>
    <col width="22" customWidth="1" min="4" max="4"/>
    <col width="12" customWidth="1" min="5" max="5"/>
    <col width="12" customWidth="1" min="6" max="6"/>
    <col width="11" customWidth="1" min="7" max="7"/>
    <col width="11" customWidth="1" min="8" max="8"/>
    <col width="11" customWidth="1" min="9" max="9"/>
    <col width="11" customWidth="1" min="10" max="10"/>
    <col width="11" customWidth="1" min="11" max="11"/>
    <col width="14" customWidth="1" min="12" max="12"/>
    <col width="14" customWidth="1" min="13" max="13"/>
  </cols>
  <sheetData>
    <row r="1">
      <c r="A1" s="7" t="inlineStr">
        <is>
          <t>Claude Code Impact Scorecard</t>
        </is>
      </c>
    </row>
    <row r="2">
      <c r="A2" s="8" t="inlineStr">
        <is>
          <t>Orange cells are inputs. Change and Status are calculated from the latest value entered (Day 90, else Day 60, else Day 30).</t>
        </is>
      </c>
    </row>
    <row r="4" ht="30" customHeight="1">
      <c r="A4" s="9" t="inlineStr">
        <is>
          <t>Layer</t>
        </is>
      </c>
      <c r="B4" s="9" t="inlineStr">
        <is>
          <t>Measure</t>
        </is>
      </c>
      <c r="C4" s="9" t="inlineStr">
        <is>
          <t>How to measure</t>
        </is>
      </c>
      <c r="D4" s="9" t="inlineStr">
        <is>
          <t>Source</t>
        </is>
      </c>
      <c r="E4" s="9" t="inlineStr">
        <is>
          <t>Unit</t>
        </is>
      </c>
      <c r="F4" s="9" t="inlineStr">
        <is>
          <t>Better when</t>
        </is>
      </c>
      <c r="G4" s="9" t="inlineStr">
        <is>
          <t>Baseline</t>
        </is>
      </c>
      <c r="H4" s="9" t="inlineStr">
        <is>
          <t>Day 30</t>
        </is>
      </c>
      <c r="I4" s="9" t="inlineStr">
        <is>
          <t>Day 60</t>
        </is>
      </c>
      <c r="J4" s="9" t="inlineStr">
        <is>
          <t>Day 90</t>
        </is>
      </c>
      <c r="K4" s="9" t="inlineStr">
        <is>
          <t>Latest</t>
        </is>
      </c>
      <c r="L4" s="9" t="inlineStr">
        <is>
          <t>Change vs baseline</t>
        </is>
      </c>
      <c r="M4" s="9" t="inlineStr">
        <is>
          <t>Status</t>
        </is>
      </c>
    </row>
    <row r="5" ht="40" customHeight="1">
      <c r="A5" s="10" t="inlineStr">
        <is>
          <t>Adoption</t>
        </is>
      </c>
      <c r="B5" s="11" t="inlineStr">
        <is>
          <t>Active Claude Code users</t>
        </is>
      </c>
      <c r="C5" s="10" t="inlineStr">
        <is>
          <t>Unique users with at least one session in the week (claude_code.session.count, grouped by user.id)</t>
        </is>
      </c>
      <c r="D5" s="10" t="inlineStr">
        <is>
          <t>Claude Code telemetry</t>
        </is>
      </c>
      <c r="E5" s="10" t="inlineStr">
        <is>
          <t>users / week</t>
        </is>
      </c>
      <c r="F5" s="10" t="inlineStr">
        <is>
          <t>Higher</t>
        </is>
      </c>
      <c r="G5" s="12" t="n"/>
      <c r="H5" s="12" t="n"/>
      <c r="I5" s="12" t="n"/>
      <c r="J5" s="12" t="n"/>
      <c r="K5" s="13">
        <f>IF(J5&lt;&gt;"",J5,IF(I5&lt;&gt;"",I5,IF(H5&lt;&gt;"",H5,"")))</f>
        <v/>
      </c>
      <c r="L5" s="14">
        <f>IF(OR(G5="",K5="",G5=0),"",(K5-G5)/G5)</f>
        <v/>
      </c>
      <c r="M5" s="15">
        <f>IF(F5="Context only","Context only",IF(L5="","No data",IF(L5=0,"No change",IF(F5="Lower",IF(L5&lt;0,"Improved","Worse"),IF(L5&gt;0,"Improved","Worse")))))</f>
        <v/>
      </c>
    </row>
    <row r="6" ht="40" customHeight="1">
      <c r="A6" s="10" t="inlineStr">
        <is>
          <t>Adoption</t>
        </is>
      </c>
      <c r="B6" s="11" t="inlineStr">
        <is>
          <t>Sessions per active user</t>
        </is>
      </c>
      <c r="C6" s="10" t="inlineStr">
        <is>
          <t>claude_code.session.count ÷ active users</t>
        </is>
      </c>
      <c r="D6" s="10" t="inlineStr">
        <is>
          <t>Claude Code telemetry</t>
        </is>
      </c>
      <c r="E6" s="10" t="inlineStr">
        <is>
          <t>sessions / week</t>
        </is>
      </c>
      <c r="F6" s="10" t="inlineStr">
        <is>
          <t>Context only</t>
        </is>
      </c>
      <c r="G6" s="12" t="n"/>
      <c r="H6" s="12" t="n"/>
      <c r="I6" s="12" t="n"/>
      <c r="J6" s="12" t="n"/>
      <c r="K6" s="13">
        <f>IF(J6&lt;&gt;"",J6,IF(I6&lt;&gt;"",I6,IF(H6&lt;&gt;"",H6,"")))</f>
        <v/>
      </c>
      <c r="L6" s="14">
        <f>IF(OR(G6="",K6="",G6=0),"",(K6-G6)/G6)</f>
        <v/>
      </c>
      <c r="M6" s="15">
        <f>IF(F6="Context only","Context only",IF(L6="","No data",IF(L6=0,"No change",IF(F6="Lower",IF(L6&lt;0,"Improved","Worse"),IF(L6&gt;0,"Improved","Worse")))))</f>
        <v/>
      </c>
    </row>
    <row r="7" ht="40" customHeight="1">
      <c r="A7" s="10" t="inlineStr">
        <is>
          <t>Adoption</t>
        </is>
      </c>
      <c r="B7" s="11" t="inlineStr">
        <is>
          <t>Code-edit acceptance rate</t>
        </is>
      </c>
      <c r="C7" s="10" t="inlineStr">
        <is>
          <t>Accepted ÷ total claude_code.code_edit_tool.decision events</t>
        </is>
      </c>
      <c r="D7" s="10" t="inlineStr">
        <is>
          <t>Claude Code telemetry</t>
        </is>
      </c>
      <c r="E7" s="10" t="inlineStr">
        <is>
          <t>%</t>
        </is>
      </c>
      <c r="F7" s="10" t="inlineStr">
        <is>
          <t>Context only</t>
        </is>
      </c>
      <c r="G7" s="16" t="n"/>
      <c r="H7" s="16" t="n"/>
      <c r="I7" s="16" t="n"/>
      <c r="J7" s="16" t="n"/>
      <c r="K7" s="14">
        <f>IF(J7&lt;&gt;"",J7,IF(I7&lt;&gt;"",I7,IF(H7&lt;&gt;"",H7,"")))</f>
        <v/>
      </c>
      <c r="L7" s="14">
        <f>IF(OR(G7="",K7="",G7=0),"",(K7-G7)/G7)</f>
        <v/>
      </c>
      <c r="M7" s="15">
        <f>IF(F7="Context only","Context only",IF(L7="","No data",IF(L7=0,"No change",IF(F7="Lower",IF(L7&lt;0,"Improved","Worse"),IF(L7&gt;0,"Improved","Worse")))))</f>
        <v/>
      </c>
    </row>
    <row r="8" ht="40" customHeight="1">
      <c r="A8" s="10" t="inlineStr">
        <is>
          <t>Cost</t>
        </is>
      </c>
      <c r="B8" s="11" t="inlineStr">
        <is>
          <t>Cost per active engineer</t>
        </is>
      </c>
      <c r="C8" s="10" t="inlineStr">
        <is>
          <t>claude_code.cost.usage for the month ÷ active users</t>
        </is>
      </c>
      <c r="D8" s="10" t="inlineStr">
        <is>
          <t>Claude Code telemetry</t>
        </is>
      </c>
      <c r="E8" s="10" t="inlineStr">
        <is>
          <t>USD / month</t>
        </is>
      </c>
      <c r="F8" s="10" t="inlineStr">
        <is>
          <t>Lower</t>
        </is>
      </c>
      <c r="G8" s="12" t="n"/>
      <c r="H8" s="12" t="n"/>
      <c r="I8" s="12" t="n"/>
      <c r="J8" s="12" t="n"/>
      <c r="K8" s="13">
        <f>IF(J8&lt;&gt;"",J8,IF(I8&lt;&gt;"",I8,IF(H8&lt;&gt;"",H8,"")))</f>
        <v/>
      </c>
      <c r="L8" s="14">
        <f>IF(OR(G8="",K8="",G8=0),"",(K8-G8)/G8)</f>
        <v/>
      </c>
      <c r="M8" s="15">
        <f>IF(F8="Context only","Context only",IF(L8="","No data",IF(L8=0,"No change",IF(F8="Lower",IF(L8&lt;0,"Improved","Worse"),IF(L8&gt;0,"Improved","Worse")))))</f>
        <v/>
      </c>
    </row>
    <row r="9" ht="40" customHeight="1">
      <c r="A9" s="10" t="inlineStr">
        <is>
          <t>Cost</t>
        </is>
      </c>
      <c r="B9" s="11" t="inlineStr">
        <is>
          <t>Cost per shipped change</t>
        </is>
      </c>
      <c r="C9" s="10" t="inlineStr">
        <is>
          <t>Tool cost for the period ÷ changes deployed to production (see Cost sheet)</t>
        </is>
      </c>
      <c r="D9" s="10" t="inlineStr">
        <is>
          <t>Telemetry + CI/CD</t>
        </is>
      </c>
      <c r="E9" s="10" t="inlineStr">
        <is>
          <t>USD / change</t>
        </is>
      </c>
      <c r="F9" s="10" t="inlineStr">
        <is>
          <t>Lower</t>
        </is>
      </c>
      <c r="G9" s="12" t="n"/>
      <c r="H9" s="12" t="n"/>
      <c r="I9" s="12" t="n"/>
      <c r="J9" s="12" t="n"/>
      <c r="K9" s="13">
        <f>IF(J9&lt;&gt;"",J9,IF(I9&lt;&gt;"",I9,IF(H9&lt;&gt;"",H9,"")))</f>
        <v/>
      </c>
      <c r="L9" s="14">
        <f>IF(OR(G9="",K9="",G9=0),"",(K9-G9)/G9)</f>
        <v/>
      </c>
      <c r="M9" s="15">
        <f>IF(F9="Context only","Context only",IF(L9="","No data",IF(L9=0,"No change",IF(F9="Lower",IF(L9&lt;0,"Improved","Worse"),IF(L9&gt;0,"Improved","Worse")))))</f>
        <v/>
      </c>
    </row>
    <row r="10" ht="40" customHeight="1">
      <c r="A10" s="10" t="inlineStr">
        <is>
          <t>Flow</t>
        </is>
      </c>
      <c r="B10" s="11" t="inlineStr">
        <is>
          <t>Pull request cycle time</t>
        </is>
      </c>
      <c r="C10" s="10" t="inlineStr">
        <is>
          <t>Median time from PR opened to merged</t>
        </is>
      </c>
      <c r="D10" s="10" t="inlineStr">
        <is>
          <t>Git host</t>
        </is>
      </c>
      <c r="E10" s="10" t="inlineStr">
        <is>
          <t>hours</t>
        </is>
      </c>
      <c r="F10" s="10" t="inlineStr">
        <is>
          <t>Lower</t>
        </is>
      </c>
      <c r="G10" s="12" t="n"/>
      <c r="H10" s="12" t="n"/>
      <c r="I10" s="12" t="n"/>
      <c r="J10" s="12" t="n"/>
      <c r="K10" s="13">
        <f>IF(J10&lt;&gt;"",J10,IF(I10&lt;&gt;"",I10,IF(H10&lt;&gt;"",H10,"")))</f>
        <v/>
      </c>
      <c r="L10" s="14">
        <f>IF(OR(G10="",K10="",G10=0),"",(K10-G10)/G10)</f>
        <v/>
      </c>
      <c r="M10" s="15">
        <f>IF(F10="Context only","Context only",IF(L10="","No data",IF(L10=0,"No change",IF(F10="Lower",IF(L10&lt;0,"Improved","Worse"),IF(L10&gt;0,"Improved","Worse")))))</f>
        <v/>
      </c>
    </row>
    <row r="11" ht="40" customHeight="1">
      <c r="A11" s="10" t="inlineStr">
        <is>
          <t>Flow</t>
        </is>
      </c>
      <c r="B11" s="11" t="inlineStr">
        <is>
          <t>Review turnaround</t>
        </is>
      </c>
      <c r="C11" s="10" t="inlineStr">
        <is>
          <t>Median time from PR opened to first review</t>
        </is>
      </c>
      <c r="D11" s="10" t="inlineStr">
        <is>
          <t>Git host</t>
        </is>
      </c>
      <c r="E11" s="10" t="inlineStr">
        <is>
          <t>hours</t>
        </is>
      </c>
      <c r="F11" s="10" t="inlineStr">
        <is>
          <t>Lower</t>
        </is>
      </c>
      <c r="G11" s="12" t="n"/>
      <c r="H11" s="12" t="n"/>
      <c r="I11" s="12" t="n"/>
      <c r="J11" s="12" t="n"/>
      <c r="K11" s="13">
        <f>IF(J11&lt;&gt;"",J11,IF(I11&lt;&gt;"",I11,IF(H11&lt;&gt;"",H11,"")))</f>
        <v/>
      </c>
      <c r="L11" s="14">
        <f>IF(OR(G11="",K11="",G11=0),"",(K11-G11)/G11)</f>
        <v/>
      </c>
      <c r="M11" s="15">
        <f>IF(F11="Context only","Context only",IF(L11="","No data",IF(L11=0,"No change",IF(F11="Lower",IF(L11&lt;0,"Improved","Worse"),IF(L11&gt;0,"Improved","Worse")))))</f>
        <v/>
      </c>
    </row>
    <row r="12" ht="40" customHeight="1">
      <c r="A12" s="10" t="inlineStr">
        <is>
          <t>Flow</t>
        </is>
      </c>
      <c r="B12" s="11" t="inlineStr">
        <is>
          <t>Pull request size</t>
        </is>
      </c>
      <c r="C12" s="10" t="inlineStr">
        <is>
          <t>Median lines changed per merged PR</t>
        </is>
      </c>
      <c r="D12" s="10" t="inlineStr">
        <is>
          <t>Git host</t>
        </is>
      </c>
      <c r="E12" s="10" t="inlineStr">
        <is>
          <t>lines</t>
        </is>
      </c>
      <c r="F12" s="10" t="inlineStr">
        <is>
          <t>Lower</t>
        </is>
      </c>
      <c r="G12" s="12" t="n"/>
      <c r="H12" s="12" t="n"/>
      <c r="I12" s="12" t="n"/>
      <c r="J12" s="12" t="n"/>
      <c r="K12" s="13">
        <f>IF(J12&lt;&gt;"",J12,IF(I12&lt;&gt;"",I12,IF(H12&lt;&gt;"",H12,"")))</f>
        <v/>
      </c>
      <c r="L12" s="14">
        <f>IF(OR(G12="",K12="",G12=0),"",(K12-G12)/G12)</f>
        <v/>
      </c>
      <c r="M12" s="15">
        <f>IF(F12="Context only","Context only",IF(L12="","No data",IF(L12=0,"No change",IF(F12="Lower",IF(L12&lt;0,"Improved","Worse"),IF(L12&gt;0,"Improved","Worse")))))</f>
        <v/>
      </c>
    </row>
    <row r="13" ht="40" customHeight="1">
      <c r="A13" s="10" t="inlineStr">
        <is>
          <t>Delivery</t>
        </is>
      </c>
      <c r="B13" s="11" t="inlineStr">
        <is>
          <t>Deployment frequency</t>
        </is>
      </c>
      <c r="C13" s="10" t="inlineStr">
        <is>
          <t>Production deployments per week</t>
        </is>
      </c>
      <c r="D13" s="10" t="inlineStr">
        <is>
          <t>CI/CD</t>
        </is>
      </c>
      <c r="E13" s="10" t="inlineStr">
        <is>
          <t>per week</t>
        </is>
      </c>
      <c r="F13" s="10" t="inlineStr">
        <is>
          <t>Higher</t>
        </is>
      </c>
      <c r="G13" s="12" t="n"/>
      <c r="H13" s="12" t="n"/>
      <c r="I13" s="12" t="n"/>
      <c r="J13" s="12" t="n"/>
      <c r="K13" s="13">
        <f>IF(J13&lt;&gt;"",J13,IF(I13&lt;&gt;"",I13,IF(H13&lt;&gt;"",H13,"")))</f>
        <v/>
      </c>
      <c r="L13" s="14">
        <f>IF(OR(G13="",K13="",G13=0),"",(K13-G13)/G13)</f>
        <v/>
      </c>
      <c r="M13" s="15">
        <f>IF(F13="Context only","Context only",IF(L13="","No data",IF(L13=0,"No change",IF(F13="Lower",IF(L13&lt;0,"Improved","Worse"),IF(L13&gt;0,"Improved","Worse")))))</f>
        <v/>
      </c>
    </row>
    <row r="14" ht="40" customHeight="1">
      <c r="A14" s="10" t="inlineStr">
        <is>
          <t>Delivery</t>
        </is>
      </c>
      <c r="B14" s="11" t="inlineStr">
        <is>
          <t>Lead time for changes</t>
        </is>
      </c>
      <c r="C14" s="10" t="inlineStr">
        <is>
          <t>Median time from commit to running in production</t>
        </is>
      </c>
      <c r="D14" s="10" t="inlineStr">
        <is>
          <t>CI/CD</t>
        </is>
      </c>
      <c r="E14" s="10" t="inlineStr">
        <is>
          <t>hours</t>
        </is>
      </c>
      <c r="F14" s="10" t="inlineStr">
        <is>
          <t>Lower</t>
        </is>
      </c>
      <c r="G14" s="12" t="n"/>
      <c r="H14" s="12" t="n"/>
      <c r="I14" s="12" t="n"/>
      <c r="J14" s="12" t="n"/>
      <c r="K14" s="13">
        <f>IF(J14&lt;&gt;"",J14,IF(I14&lt;&gt;"",I14,IF(H14&lt;&gt;"",H14,"")))</f>
        <v/>
      </c>
      <c r="L14" s="14">
        <f>IF(OR(G14="",K14="",G14=0),"",(K14-G14)/G14)</f>
        <v/>
      </c>
      <c r="M14" s="15">
        <f>IF(F14="Context only","Context only",IF(L14="","No data",IF(L14=0,"No change",IF(F14="Lower",IF(L14&lt;0,"Improved","Worse"),IF(L14&gt;0,"Improved","Worse")))))</f>
        <v/>
      </c>
    </row>
    <row r="15" ht="40" customHeight="1">
      <c r="A15" s="10" t="inlineStr">
        <is>
          <t>Quality</t>
        </is>
      </c>
      <c r="B15" s="11" t="inlineStr">
        <is>
          <t>Change failure rate</t>
        </is>
      </c>
      <c r="C15" s="10" t="inlineStr">
        <is>
          <t>Share of deployments that caused a failure needing remediation</t>
        </is>
      </c>
      <c r="D15" s="10" t="inlineStr">
        <is>
          <t>Incidents, CI/CD</t>
        </is>
      </c>
      <c r="E15" s="10" t="inlineStr">
        <is>
          <t>%</t>
        </is>
      </c>
      <c r="F15" s="10" t="inlineStr">
        <is>
          <t>Lower</t>
        </is>
      </c>
      <c r="G15" s="16" t="n"/>
      <c r="H15" s="16" t="n"/>
      <c r="I15" s="16" t="n"/>
      <c r="J15" s="16" t="n"/>
      <c r="K15" s="14">
        <f>IF(J15&lt;&gt;"",J15,IF(I15&lt;&gt;"",I15,IF(H15&lt;&gt;"",H15,"")))</f>
        <v/>
      </c>
      <c r="L15" s="14">
        <f>IF(OR(G15="",K15="",G15=0),"",(K15-G15)/G15)</f>
        <v/>
      </c>
      <c r="M15" s="15">
        <f>IF(F15="Context only","Context only",IF(L15="","No data",IF(L15=0,"No change",IF(F15="Lower",IF(L15&lt;0,"Improved","Worse"),IF(L15&gt;0,"Improved","Worse")))))</f>
        <v/>
      </c>
    </row>
    <row r="16" ht="40" customHeight="1">
      <c r="A16" s="10" t="inlineStr">
        <is>
          <t>Quality</t>
        </is>
      </c>
      <c r="B16" s="11" t="inlineStr">
        <is>
          <t>Rework rate</t>
        </is>
      </c>
      <c r="C16" s="10" t="inlineStr">
        <is>
          <t>Share of merged changes followed by a fix or revert within your chosen window (e.g. 21 days)</t>
        </is>
      </c>
      <c r="D16" s="10" t="inlineStr">
        <is>
          <t>Git host, issue tracker</t>
        </is>
      </c>
      <c r="E16" s="10" t="inlineStr">
        <is>
          <t>%</t>
        </is>
      </c>
      <c r="F16" s="10" t="inlineStr">
        <is>
          <t>Lower</t>
        </is>
      </c>
      <c r="G16" s="16" t="n"/>
      <c r="H16" s="16" t="n"/>
      <c r="I16" s="16" t="n"/>
      <c r="J16" s="16" t="n"/>
      <c r="K16" s="14">
        <f>IF(J16&lt;&gt;"",J16,IF(I16&lt;&gt;"",I16,IF(H16&lt;&gt;"",H16,"")))</f>
        <v/>
      </c>
      <c r="L16" s="14">
        <f>IF(OR(G16="",K16="",G16=0),"",(K16-G16)/G16)</f>
        <v/>
      </c>
      <c r="M16" s="15">
        <f>IF(F16="Context only","Context only",IF(L16="","No data",IF(L16=0,"No change",IF(F16="Lower",IF(L16&lt;0,"Improved","Worse"),IF(L16&gt;0,"Improved","Worse")))))</f>
        <v/>
      </c>
    </row>
    <row r="17" ht="40" customHeight="1">
      <c r="A17" s="10" t="inlineStr">
        <is>
          <t>Quality</t>
        </is>
      </c>
      <c r="B17" s="11" t="inlineStr">
        <is>
          <t>Escaped defects</t>
        </is>
      </c>
      <c r="C17" s="10" t="inlineStr">
        <is>
          <t>Bugs found in production per month</t>
        </is>
      </c>
      <c r="D17" s="10" t="inlineStr">
        <is>
          <t>Issue tracker</t>
        </is>
      </c>
      <c r="E17" s="10" t="inlineStr">
        <is>
          <t>per month</t>
        </is>
      </c>
      <c r="F17" s="10" t="inlineStr">
        <is>
          <t>Lower</t>
        </is>
      </c>
      <c r="G17" s="12" t="n"/>
      <c r="H17" s="12" t="n"/>
      <c r="I17" s="12" t="n"/>
      <c r="J17" s="12" t="n"/>
      <c r="K17" s="13">
        <f>IF(J17&lt;&gt;"",J17,IF(I17&lt;&gt;"",I17,IF(H17&lt;&gt;"",H17,"")))</f>
        <v/>
      </c>
      <c r="L17" s="14">
        <f>IF(OR(G17="",K17="",G17=0),"",(K17-G17)/G17)</f>
        <v/>
      </c>
      <c r="M17" s="15">
        <f>IF(F17="Context only","Context only",IF(L17="","No data",IF(L17=0,"No change",IF(F17="Lower",IF(L17&lt;0,"Improved","Worse"),IF(L17&gt;0,"Improved","Worse")))))</f>
        <v/>
      </c>
    </row>
    <row r="18" ht="40" customHeight="1">
      <c r="A18" s="10" t="inlineStr">
        <is>
          <t>Skill</t>
        </is>
      </c>
      <c r="B18" s="11" t="inlineStr">
        <is>
          <t>Engineers rated Ready</t>
        </is>
      </c>
      <c r="C18" s="10" t="inlineStr">
        <is>
          <t>Share of assessed engineers rated Ready on all four skills (auto-filled from Cohort skills)</t>
        </is>
      </c>
      <c r="D18" s="10" t="inlineStr">
        <is>
          <t>Observed assessment</t>
        </is>
      </c>
      <c r="E18" s="10" t="inlineStr">
        <is>
          <t>%</t>
        </is>
      </c>
      <c r="F18" s="10" t="inlineStr">
        <is>
          <t>Higher</t>
        </is>
      </c>
      <c r="G18" s="16" t="n"/>
      <c r="H18" s="16" t="n"/>
      <c r="I18" s="16">
        <f>'Cohort skills'!C5</f>
        <v/>
      </c>
      <c r="J18" s="16" t="n"/>
      <c r="K18" s="14">
        <f>IF(J18&lt;&gt;"",J18,IF(I18&lt;&gt;"",I18,IF(H18&lt;&gt;"",H18,"")))</f>
        <v/>
      </c>
      <c r="L18" s="14">
        <f>IF(OR(G18="",K18="",G18=0),"",(K18-G18)/G18)</f>
        <v/>
      </c>
      <c r="M18" s="15">
        <f>IF(F18="Context only","Context only",IF(L18="","No data",IF(L18=0,"No change",IF(F18="Lower",IF(L18&lt;0,"Improved","Worse"),IF(L18&gt;0,"Improved","Worse")))))</f>
        <v/>
      </c>
    </row>
  </sheetData>
  <conditionalFormatting sqref="M5:M18">
    <cfRule type="cellIs" priority="1" operator="equal" dxfId="0">
      <formula>"Improved"</formula>
    </cfRule>
    <cfRule type="cellIs" priority="2" operator="equal" dxfId="1">
      <formula>"Worse"</formula>
    </cfRule>
    <cfRule type="cellIs" priority="3" operator="equal" dxfId="2">
      <formula>"Context only"</formula>
    </cfRule>
  </conditionalFormatting>
  <dataValidations count="1">
    <dataValidation sqref="F5:F18" showDropDown="0" showInputMessage="0" showErrorMessage="0" allowBlank="0" type="list">
      <formula1>"Higher,Lower,Context only"</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tabColor rgb="00121B23"/>
    <outlinePr summaryBelow="1" summaryRight="1"/>
    <pageSetUpPr/>
  </sheetPr>
  <dimension ref="A1:K209"/>
  <sheetViews>
    <sheetView showGridLines="0" workbookViewId="0">
      <pane xSplit="1" ySplit="9" topLeftCell="B10" activePane="bottomRight" state="frozen"/>
      <selection pane="topRight" activeCell="A1" sqref="A1"/>
      <selection pane="bottomLeft" activeCell="A1" sqref="A1"/>
      <selection pane="bottomRight" activeCell="A1" sqref="A1"/>
    </sheetView>
  </sheetViews>
  <sheetFormatPr baseColWidth="8" defaultRowHeight="15"/>
  <cols>
    <col width="22" customWidth="1" min="1" max="1"/>
    <col width="16" customWidth="1" min="2" max="2"/>
    <col width="18" customWidth="1" min="3" max="3"/>
    <col width="14" customWidth="1" min="4" max="4"/>
    <col width="14" customWidth="1" min="5" max="5"/>
    <col width="14" customWidth="1" min="6" max="6"/>
    <col width="16" customWidth="1" min="7" max="7"/>
    <col width="15" customWidth="1" min="8" max="8"/>
    <col width="30" customWidth="1" min="9" max="9"/>
    <col width="14" customWidth="1" min="10" max="10"/>
    <col width="20" customWidth="1" min="11" max="11"/>
  </cols>
  <sheetData>
    <row r="1">
      <c r="A1" s="7" t="inlineStr">
        <is>
          <t>Cohort skills · day-60 assessment checkpoint</t>
        </is>
      </c>
    </row>
    <row r="2">
      <c r="A2" s="8" t="inlineStr">
        <is>
          <t>Score each skill on a real repository task, observed by an assessor: Ready / With support / Not yet.</t>
        </is>
      </c>
    </row>
    <row r="4">
      <c r="A4" s="17" t="inlineStr">
        <is>
          <t>Assessed engineers</t>
        </is>
      </c>
      <c r="B4" s="18" t="n"/>
      <c r="C4" s="18">
        <f>COUNTA(A10:A209)</f>
        <v/>
      </c>
    </row>
    <row r="5">
      <c r="A5" s="17" t="inlineStr">
        <is>
          <t>Share rated Ready</t>
        </is>
      </c>
      <c r="B5" s="18" t="n"/>
      <c r="C5" s="19">
        <f>IF(C4=0,"",C6/C4)</f>
        <v/>
      </c>
    </row>
    <row r="6">
      <c r="A6" s="20" t="inlineStr">
        <is>
          <t>Ready</t>
        </is>
      </c>
      <c r="B6" s="18" t="n"/>
      <c r="C6" s="18">
        <f>COUNTIF(J10:J209,"Ready")</f>
        <v/>
      </c>
    </row>
    <row r="7">
      <c r="A7" s="20" t="inlineStr">
        <is>
          <t>With support</t>
        </is>
      </c>
      <c r="B7" s="18" t="n"/>
      <c r="C7" s="18">
        <f>COUNTIF(J10:J209,"With support")</f>
        <v/>
      </c>
    </row>
    <row r="8">
      <c r="A8" s="20" t="inlineStr">
        <is>
          <t>Not yet</t>
        </is>
      </c>
      <c r="B8" s="18" t="n"/>
      <c r="C8" s="18">
        <f>COUNTIF(J10:J209,"Not yet")</f>
        <v/>
      </c>
    </row>
    <row r="9" ht="30" customHeight="1">
      <c r="A9" s="9" t="inlineStr">
        <is>
          <t>Engineer</t>
        </is>
      </c>
      <c r="B9" s="9" t="inlineStr">
        <is>
          <t>Team</t>
        </is>
      </c>
      <c r="C9" s="9" t="inlineStr">
        <is>
          <t>Role</t>
        </is>
      </c>
      <c r="D9" s="9" t="inlineStr">
        <is>
          <t>Level</t>
        </is>
      </c>
      <c r="E9" s="9" t="inlineStr">
        <is>
          <t>Task framing</t>
        </is>
      </c>
      <c r="F9" s="9" t="inlineStr">
        <is>
          <t>Diff review</t>
        </is>
      </c>
      <c r="G9" s="9" t="inlineStr">
        <is>
          <t>Guardrails and permissions</t>
        </is>
      </c>
      <c r="H9" s="9" t="inlineStr">
        <is>
          <t>Explains decisions</t>
        </is>
      </c>
      <c r="I9" s="9" t="inlineStr">
        <is>
          <t>Notes</t>
        </is>
      </c>
      <c r="J9" s="9" t="inlineStr">
        <is>
          <t>Overall</t>
        </is>
      </c>
      <c r="K9" s="9" t="inlineStr">
        <is>
          <t>Credential ID</t>
        </is>
      </c>
    </row>
    <row r="10">
      <c r="A10" s="21" t="n"/>
      <c r="B10" s="21" t="n"/>
      <c r="C10" s="21" t="n"/>
      <c r="D10" s="21" t="n"/>
      <c r="E10" s="21" t="n"/>
      <c r="F10" s="21" t="n"/>
      <c r="G10" s="21" t="n"/>
      <c r="H10" s="21" t="n"/>
      <c r="I10" s="21" t="n"/>
      <c r="J10" s="22">
        <f>IF(A10="","",IF(COUNTIF(E10:H10,"Not yet")&gt;0,"Not yet",IF(COUNTIF(E10:H10,"Ready")=4,"Ready",IF(COUNTA(E10:H10)&lt;4,"Incomplete","With support"))))</f>
        <v/>
      </c>
      <c r="K10" s="21" t="n"/>
    </row>
    <row r="11">
      <c r="A11" s="21" t="n"/>
      <c r="B11" s="21" t="n"/>
      <c r="C11" s="21" t="n"/>
      <c r="D11" s="21" t="n"/>
      <c r="E11" s="21" t="n"/>
      <c r="F11" s="21" t="n"/>
      <c r="G11" s="21" t="n"/>
      <c r="H11" s="21" t="n"/>
      <c r="I11" s="21" t="n"/>
      <c r="J11" s="22">
        <f>IF(A11="","",IF(COUNTIF(E11:H11,"Not yet")&gt;0,"Not yet",IF(COUNTIF(E11:H11,"Ready")=4,"Ready",IF(COUNTA(E11:H11)&lt;4,"Incomplete","With support"))))</f>
        <v/>
      </c>
      <c r="K11" s="21" t="n"/>
    </row>
    <row r="12">
      <c r="A12" s="21" t="n"/>
      <c r="B12" s="21" t="n"/>
      <c r="C12" s="21" t="n"/>
      <c r="D12" s="21" t="n"/>
      <c r="E12" s="21" t="n"/>
      <c r="F12" s="21" t="n"/>
      <c r="G12" s="21" t="n"/>
      <c r="H12" s="21" t="n"/>
      <c r="I12" s="21" t="n"/>
      <c r="J12" s="22">
        <f>IF(A12="","",IF(COUNTIF(E12:H12,"Not yet")&gt;0,"Not yet",IF(COUNTIF(E12:H12,"Ready")=4,"Ready",IF(COUNTA(E12:H12)&lt;4,"Incomplete","With support"))))</f>
        <v/>
      </c>
      <c r="K12" s="21" t="n"/>
    </row>
    <row r="13">
      <c r="A13" s="21" t="n"/>
      <c r="B13" s="21" t="n"/>
      <c r="C13" s="21" t="n"/>
      <c r="D13" s="21" t="n"/>
      <c r="E13" s="21" t="n"/>
      <c r="F13" s="21" t="n"/>
      <c r="G13" s="21" t="n"/>
      <c r="H13" s="21" t="n"/>
      <c r="I13" s="21" t="n"/>
      <c r="J13" s="22">
        <f>IF(A13="","",IF(COUNTIF(E13:H13,"Not yet")&gt;0,"Not yet",IF(COUNTIF(E13:H13,"Ready")=4,"Ready",IF(COUNTA(E13:H13)&lt;4,"Incomplete","With support"))))</f>
        <v/>
      </c>
      <c r="K13" s="21" t="n"/>
    </row>
    <row r="14">
      <c r="A14" s="21" t="n"/>
      <c r="B14" s="21" t="n"/>
      <c r="C14" s="21" t="n"/>
      <c r="D14" s="21" t="n"/>
      <c r="E14" s="21" t="n"/>
      <c r="F14" s="21" t="n"/>
      <c r="G14" s="21" t="n"/>
      <c r="H14" s="21" t="n"/>
      <c r="I14" s="21" t="n"/>
      <c r="J14" s="22">
        <f>IF(A14="","",IF(COUNTIF(E14:H14,"Not yet")&gt;0,"Not yet",IF(COUNTIF(E14:H14,"Ready")=4,"Ready",IF(COUNTA(E14:H14)&lt;4,"Incomplete","With support"))))</f>
        <v/>
      </c>
      <c r="K14" s="21" t="n"/>
    </row>
    <row r="15">
      <c r="A15" s="21" t="n"/>
      <c r="B15" s="21" t="n"/>
      <c r="C15" s="21" t="n"/>
      <c r="D15" s="21" t="n"/>
      <c r="E15" s="21" t="n"/>
      <c r="F15" s="21" t="n"/>
      <c r="G15" s="21" t="n"/>
      <c r="H15" s="21" t="n"/>
      <c r="I15" s="21" t="n"/>
      <c r="J15" s="22">
        <f>IF(A15="","",IF(COUNTIF(E15:H15,"Not yet")&gt;0,"Not yet",IF(COUNTIF(E15:H15,"Ready")=4,"Ready",IF(COUNTA(E15:H15)&lt;4,"Incomplete","With support"))))</f>
        <v/>
      </c>
      <c r="K15" s="21" t="n"/>
    </row>
    <row r="16">
      <c r="A16" s="21" t="n"/>
      <c r="B16" s="21" t="n"/>
      <c r="C16" s="21" t="n"/>
      <c r="D16" s="21" t="n"/>
      <c r="E16" s="21" t="n"/>
      <c r="F16" s="21" t="n"/>
      <c r="G16" s="21" t="n"/>
      <c r="H16" s="21" t="n"/>
      <c r="I16" s="21" t="n"/>
      <c r="J16" s="22">
        <f>IF(A16="","",IF(COUNTIF(E16:H16,"Not yet")&gt;0,"Not yet",IF(COUNTIF(E16:H16,"Ready")=4,"Ready",IF(COUNTA(E16:H16)&lt;4,"Incomplete","With support"))))</f>
        <v/>
      </c>
      <c r="K16" s="21" t="n"/>
    </row>
    <row r="17">
      <c r="A17" s="21" t="n"/>
      <c r="B17" s="21" t="n"/>
      <c r="C17" s="21" t="n"/>
      <c r="D17" s="21" t="n"/>
      <c r="E17" s="21" t="n"/>
      <c r="F17" s="21" t="n"/>
      <c r="G17" s="21" t="n"/>
      <c r="H17" s="21" t="n"/>
      <c r="I17" s="21" t="n"/>
      <c r="J17" s="22">
        <f>IF(A17="","",IF(COUNTIF(E17:H17,"Not yet")&gt;0,"Not yet",IF(COUNTIF(E17:H17,"Ready")=4,"Ready",IF(COUNTA(E17:H17)&lt;4,"Incomplete","With support"))))</f>
        <v/>
      </c>
      <c r="K17" s="21" t="n"/>
    </row>
    <row r="18">
      <c r="A18" s="21" t="n"/>
      <c r="B18" s="21" t="n"/>
      <c r="C18" s="21" t="n"/>
      <c r="D18" s="21" t="n"/>
      <c r="E18" s="21" t="n"/>
      <c r="F18" s="21" t="n"/>
      <c r="G18" s="21" t="n"/>
      <c r="H18" s="21" t="n"/>
      <c r="I18" s="21" t="n"/>
      <c r="J18" s="22">
        <f>IF(A18="","",IF(COUNTIF(E18:H18,"Not yet")&gt;0,"Not yet",IF(COUNTIF(E18:H18,"Ready")=4,"Ready",IF(COUNTA(E18:H18)&lt;4,"Incomplete","With support"))))</f>
        <v/>
      </c>
      <c r="K18" s="21" t="n"/>
    </row>
    <row r="19">
      <c r="A19" s="21" t="n"/>
      <c r="B19" s="21" t="n"/>
      <c r="C19" s="21" t="n"/>
      <c r="D19" s="21" t="n"/>
      <c r="E19" s="21" t="n"/>
      <c r="F19" s="21" t="n"/>
      <c r="G19" s="21" t="n"/>
      <c r="H19" s="21" t="n"/>
      <c r="I19" s="21" t="n"/>
      <c r="J19" s="22">
        <f>IF(A19="","",IF(COUNTIF(E19:H19,"Not yet")&gt;0,"Not yet",IF(COUNTIF(E19:H19,"Ready")=4,"Ready",IF(COUNTA(E19:H19)&lt;4,"Incomplete","With support"))))</f>
        <v/>
      </c>
      <c r="K19" s="21" t="n"/>
    </row>
    <row r="20">
      <c r="A20" s="21" t="n"/>
      <c r="B20" s="21" t="n"/>
      <c r="C20" s="21" t="n"/>
      <c r="D20" s="21" t="n"/>
      <c r="E20" s="21" t="n"/>
      <c r="F20" s="21" t="n"/>
      <c r="G20" s="21" t="n"/>
      <c r="H20" s="21" t="n"/>
      <c r="I20" s="21" t="n"/>
      <c r="J20" s="22">
        <f>IF(A20="","",IF(COUNTIF(E20:H20,"Not yet")&gt;0,"Not yet",IF(COUNTIF(E20:H20,"Ready")=4,"Ready",IF(COUNTA(E20:H20)&lt;4,"Incomplete","With support"))))</f>
        <v/>
      </c>
      <c r="K20" s="21" t="n"/>
    </row>
    <row r="21">
      <c r="A21" s="21" t="n"/>
      <c r="B21" s="21" t="n"/>
      <c r="C21" s="21" t="n"/>
      <c r="D21" s="21" t="n"/>
      <c r="E21" s="21" t="n"/>
      <c r="F21" s="21" t="n"/>
      <c r="G21" s="21" t="n"/>
      <c r="H21" s="21" t="n"/>
      <c r="I21" s="21" t="n"/>
      <c r="J21" s="22">
        <f>IF(A21="","",IF(COUNTIF(E21:H21,"Not yet")&gt;0,"Not yet",IF(COUNTIF(E21:H21,"Ready")=4,"Ready",IF(COUNTA(E21:H21)&lt;4,"Incomplete","With support"))))</f>
        <v/>
      </c>
      <c r="K21" s="21" t="n"/>
    </row>
    <row r="22">
      <c r="A22" s="21" t="n"/>
      <c r="B22" s="21" t="n"/>
      <c r="C22" s="21" t="n"/>
      <c r="D22" s="21" t="n"/>
      <c r="E22" s="21" t="n"/>
      <c r="F22" s="21" t="n"/>
      <c r="G22" s="21" t="n"/>
      <c r="H22" s="21" t="n"/>
      <c r="I22" s="21" t="n"/>
      <c r="J22" s="22">
        <f>IF(A22="","",IF(COUNTIF(E22:H22,"Not yet")&gt;0,"Not yet",IF(COUNTIF(E22:H22,"Ready")=4,"Ready",IF(COUNTA(E22:H22)&lt;4,"Incomplete","With support"))))</f>
        <v/>
      </c>
      <c r="K22" s="21" t="n"/>
    </row>
    <row r="23">
      <c r="A23" s="21" t="n"/>
      <c r="B23" s="21" t="n"/>
      <c r="C23" s="21" t="n"/>
      <c r="D23" s="21" t="n"/>
      <c r="E23" s="21" t="n"/>
      <c r="F23" s="21" t="n"/>
      <c r="G23" s="21" t="n"/>
      <c r="H23" s="21" t="n"/>
      <c r="I23" s="21" t="n"/>
      <c r="J23" s="22">
        <f>IF(A23="","",IF(COUNTIF(E23:H23,"Not yet")&gt;0,"Not yet",IF(COUNTIF(E23:H23,"Ready")=4,"Ready",IF(COUNTA(E23:H23)&lt;4,"Incomplete","With support"))))</f>
        <v/>
      </c>
      <c r="K23" s="21" t="n"/>
    </row>
    <row r="24">
      <c r="A24" s="21" t="n"/>
      <c r="B24" s="21" t="n"/>
      <c r="C24" s="21" t="n"/>
      <c r="D24" s="21" t="n"/>
      <c r="E24" s="21" t="n"/>
      <c r="F24" s="21" t="n"/>
      <c r="G24" s="21" t="n"/>
      <c r="H24" s="21" t="n"/>
      <c r="I24" s="21" t="n"/>
      <c r="J24" s="22">
        <f>IF(A24="","",IF(COUNTIF(E24:H24,"Not yet")&gt;0,"Not yet",IF(COUNTIF(E24:H24,"Ready")=4,"Ready",IF(COUNTA(E24:H24)&lt;4,"Incomplete","With support"))))</f>
        <v/>
      </c>
      <c r="K24" s="21" t="n"/>
    </row>
    <row r="25">
      <c r="A25" s="21" t="n"/>
      <c r="B25" s="21" t="n"/>
      <c r="C25" s="21" t="n"/>
      <c r="D25" s="21" t="n"/>
      <c r="E25" s="21" t="n"/>
      <c r="F25" s="21" t="n"/>
      <c r="G25" s="21" t="n"/>
      <c r="H25" s="21" t="n"/>
      <c r="I25" s="21" t="n"/>
      <c r="J25" s="22">
        <f>IF(A25="","",IF(COUNTIF(E25:H25,"Not yet")&gt;0,"Not yet",IF(COUNTIF(E25:H25,"Ready")=4,"Ready",IF(COUNTA(E25:H25)&lt;4,"Incomplete","With support"))))</f>
        <v/>
      </c>
      <c r="K25" s="21" t="n"/>
    </row>
    <row r="26">
      <c r="A26" s="21" t="n"/>
      <c r="B26" s="21" t="n"/>
      <c r="C26" s="21" t="n"/>
      <c r="D26" s="21" t="n"/>
      <c r="E26" s="21" t="n"/>
      <c r="F26" s="21" t="n"/>
      <c r="G26" s="21" t="n"/>
      <c r="H26" s="21" t="n"/>
      <c r="I26" s="21" t="n"/>
      <c r="J26" s="22">
        <f>IF(A26="","",IF(COUNTIF(E26:H26,"Not yet")&gt;0,"Not yet",IF(COUNTIF(E26:H26,"Ready")=4,"Ready",IF(COUNTA(E26:H26)&lt;4,"Incomplete","With support"))))</f>
        <v/>
      </c>
      <c r="K26" s="21" t="n"/>
    </row>
    <row r="27">
      <c r="A27" s="21" t="n"/>
      <c r="B27" s="21" t="n"/>
      <c r="C27" s="21" t="n"/>
      <c r="D27" s="21" t="n"/>
      <c r="E27" s="21" t="n"/>
      <c r="F27" s="21" t="n"/>
      <c r="G27" s="21" t="n"/>
      <c r="H27" s="21" t="n"/>
      <c r="I27" s="21" t="n"/>
      <c r="J27" s="22">
        <f>IF(A27="","",IF(COUNTIF(E27:H27,"Not yet")&gt;0,"Not yet",IF(COUNTIF(E27:H27,"Ready")=4,"Ready",IF(COUNTA(E27:H27)&lt;4,"Incomplete","With support"))))</f>
        <v/>
      </c>
      <c r="K27" s="21" t="n"/>
    </row>
    <row r="28">
      <c r="A28" s="21" t="n"/>
      <c r="B28" s="21" t="n"/>
      <c r="C28" s="21" t="n"/>
      <c r="D28" s="21" t="n"/>
      <c r="E28" s="21" t="n"/>
      <c r="F28" s="21" t="n"/>
      <c r="G28" s="21" t="n"/>
      <c r="H28" s="21" t="n"/>
      <c r="I28" s="21" t="n"/>
      <c r="J28" s="22">
        <f>IF(A28="","",IF(COUNTIF(E28:H28,"Not yet")&gt;0,"Not yet",IF(COUNTIF(E28:H28,"Ready")=4,"Ready",IF(COUNTA(E28:H28)&lt;4,"Incomplete","With support"))))</f>
        <v/>
      </c>
      <c r="K28" s="21" t="n"/>
    </row>
    <row r="29">
      <c r="A29" s="21" t="n"/>
      <c r="B29" s="21" t="n"/>
      <c r="C29" s="21" t="n"/>
      <c r="D29" s="21" t="n"/>
      <c r="E29" s="21" t="n"/>
      <c r="F29" s="21" t="n"/>
      <c r="G29" s="21" t="n"/>
      <c r="H29" s="21" t="n"/>
      <c r="I29" s="21" t="n"/>
      <c r="J29" s="22">
        <f>IF(A29="","",IF(COUNTIF(E29:H29,"Not yet")&gt;0,"Not yet",IF(COUNTIF(E29:H29,"Ready")=4,"Ready",IF(COUNTA(E29:H29)&lt;4,"Incomplete","With support"))))</f>
        <v/>
      </c>
      <c r="K29" s="21" t="n"/>
    </row>
    <row r="30">
      <c r="A30" s="21" t="n"/>
      <c r="B30" s="21" t="n"/>
      <c r="C30" s="21" t="n"/>
      <c r="D30" s="21" t="n"/>
      <c r="E30" s="21" t="n"/>
      <c r="F30" s="21" t="n"/>
      <c r="G30" s="21" t="n"/>
      <c r="H30" s="21" t="n"/>
      <c r="I30" s="21" t="n"/>
      <c r="J30" s="22">
        <f>IF(A30="","",IF(COUNTIF(E30:H30,"Not yet")&gt;0,"Not yet",IF(COUNTIF(E30:H30,"Ready")=4,"Ready",IF(COUNTA(E30:H30)&lt;4,"Incomplete","With support"))))</f>
        <v/>
      </c>
      <c r="K30" s="21" t="n"/>
    </row>
    <row r="31">
      <c r="A31" s="21" t="n"/>
      <c r="B31" s="21" t="n"/>
      <c r="C31" s="21" t="n"/>
      <c r="D31" s="21" t="n"/>
      <c r="E31" s="21" t="n"/>
      <c r="F31" s="21" t="n"/>
      <c r="G31" s="21" t="n"/>
      <c r="H31" s="21" t="n"/>
      <c r="I31" s="21" t="n"/>
      <c r="J31" s="22">
        <f>IF(A31="","",IF(COUNTIF(E31:H31,"Not yet")&gt;0,"Not yet",IF(COUNTIF(E31:H31,"Ready")=4,"Ready",IF(COUNTA(E31:H31)&lt;4,"Incomplete","With support"))))</f>
        <v/>
      </c>
      <c r="K31" s="21" t="n"/>
    </row>
    <row r="32">
      <c r="A32" s="21" t="n"/>
      <c r="B32" s="21" t="n"/>
      <c r="C32" s="21" t="n"/>
      <c r="D32" s="21" t="n"/>
      <c r="E32" s="21" t="n"/>
      <c r="F32" s="21" t="n"/>
      <c r="G32" s="21" t="n"/>
      <c r="H32" s="21" t="n"/>
      <c r="I32" s="21" t="n"/>
      <c r="J32" s="22">
        <f>IF(A32="","",IF(COUNTIF(E32:H32,"Not yet")&gt;0,"Not yet",IF(COUNTIF(E32:H32,"Ready")=4,"Ready",IF(COUNTA(E32:H32)&lt;4,"Incomplete","With support"))))</f>
        <v/>
      </c>
      <c r="K32" s="21" t="n"/>
    </row>
    <row r="33">
      <c r="A33" s="21" t="n"/>
      <c r="B33" s="21" t="n"/>
      <c r="C33" s="21" t="n"/>
      <c r="D33" s="21" t="n"/>
      <c r="E33" s="21" t="n"/>
      <c r="F33" s="21" t="n"/>
      <c r="G33" s="21" t="n"/>
      <c r="H33" s="21" t="n"/>
      <c r="I33" s="21" t="n"/>
      <c r="J33" s="22">
        <f>IF(A33="","",IF(COUNTIF(E33:H33,"Not yet")&gt;0,"Not yet",IF(COUNTIF(E33:H33,"Ready")=4,"Ready",IF(COUNTA(E33:H33)&lt;4,"Incomplete","With support"))))</f>
        <v/>
      </c>
      <c r="K33" s="21" t="n"/>
    </row>
    <row r="34">
      <c r="A34" s="21" t="n"/>
      <c r="B34" s="21" t="n"/>
      <c r="C34" s="21" t="n"/>
      <c r="D34" s="21" t="n"/>
      <c r="E34" s="21" t="n"/>
      <c r="F34" s="21" t="n"/>
      <c r="G34" s="21" t="n"/>
      <c r="H34" s="21" t="n"/>
      <c r="I34" s="21" t="n"/>
      <c r="J34" s="22">
        <f>IF(A34="","",IF(COUNTIF(E34:H34,"Not yet")&gt;0,"Not yet",IF(COUNTIF(E34:H34,"Ready")=4,"Ready",IF(COUNTA(E34:H34)&lt;4,"Incomplete","With support"))))</f>
        <v/>
      </c>
      <c r="K34" s="21" t="n"/>
    </row>
    <row r="35">
      <c r="A35" s="21" t="n"/>
      <c r="B35" s="21" t="n"/>
      <c r="C35" s="21" t="n"/>
      <c r="D35" s="21" t="n"/>
      <c r="E35" s="21" t="n"/>
      <c r="F35" s="21" t="n"/>
      <c r="G35" s="21" t="n"/>
      <c r="H35" s="21" t="n"/>
      <c r="I35" s="21" t="n"/>
      <c r="J35" s="22">
        <f>IF(A35="","",IF(COUNTIF(E35:H35,"Not yet")&gt;0,"Not yet",IF(COUNTIF(E35:H35,"Ready")=4,"Ready",IF(COUNTA(E35:H35)&lt;4,"Incomplete","With support"))))</f>
        <v/>
      </c>
      <c r="K35" s="21" t="n"/>
    </row>
    <row r="36">
      <c r="A36" s="21" t="n"/>
      <c r="B36" s="21" t="n"/>
      <c r="C36" s="21" t="n"/>
      <c r="D36" s="21" t="n"/>
      <c r="E36" s="21" t="n"/>
      <c r="F36" s="21" t="n"/>
      <c r="G36" s="21" t="n"/>
      <c r="H36" s="21" t="n"/>
      <c r="I36" s="21" t="n"/>
      <c r="J36" s="22">
        <f>IF(A36="","",IF(COUNTIF(E36:H36,"Not yet")&gt;0,"Not yet",IF(COUNTIF(E36:H36,"Ready")=4,"Ready",IF(COUNTA(E36:H36)&lt;4,"Incomplete","With support"))))</f>
        <v/>
      </c>
      <c r="K36" s="21" t="n"/>
    </row>
    <row r="37">
      <c r="A37" s="21" t="n"/>
      <c r="B37" s="21" t="n"/>
      <c r="C37" s="21" t="n"/>
      <c r="D37" s="21" t="n"/>
      <c r="E37" s="21" t="n"/>
      <c r="F37" s="21" t="n"/>
      <c r="G37" s="21" t="n"/>
      <c r="H37" s="21" t="n"/>
      <c r="I37" s="21" t="n"/>
      <c r="J37" s="22">
        <f>IF(A37="","",IF(COUNTIF(E37:H37,"Not yet")&gt;0,"Not yet",IF(COUNTIF(E37:H37,"Ready")=4,"Ready",IF(COUNTA(E37:H37)&lt;4,"Incomplete","With support"))))</f>
        <v/>
      </c>
      <c r="K37" s="21" t="n"/>
    </row>
    <row r="38">
      <c r="A38" s="21" t="n"/>
      <c r="B38" s="21" t="n"/>
      <c r="C38" s="21" t="n"/>
      <c r="D38" s="21" t="n"/>
      <c r="E38" s="21" t="n"/>
      <c r="F38" s="21" t="n"/>
      <c r="G38" s="21" t="n"/>
      <c r="H38" s="21" t="n"/>
      <c r="I38" s="21" t="n"/>
      <c r="J38" s="22">
        <f>IF(A38="","",IF(COUNTIF(E38:H38,"Not yet")&gt;0,"Not yet",IF(COUNTIF(E38:H38,"Ready")=4,"Ready",IF(COUNTA(E38:H38)&lt;4,"Incomplete","With support"))))</f>
        <v/>
      </c>
      <c r="K38" s="21" t="n"/>
    </row>
    <row r="39">
      <c r="A39" s="21" t="n"/>
      <c r="B39" s="21" t="n"/>
      <c r="C39" s="21" t="n"/>
      <c r="D39" s="21" t="n"/>
      <c r="E39" s="21" t="n"/>
      <c r="F39" s="21" t="n"/>
      <c r="G39" s="21" t="n"/>
      <c r="H39" s="21" t="n"/>
      <c r="I39" s="21" t="n"/>
      <c r="J39" s="22">
        <f>IF(A39="","",IF(COUNTIF(E39:H39,"Not yet")&gt;0,"Not yet",IF(COUNTIF(E39:H39,"Ready")=4,"Ready",IF(COUNTA(E39:H39)&lt;4,"Incomplete","With support"))))</f>
        <v/>
      </c>
      <c r="K39" s="21" t="n"/>
    </row>
    <row r="40">
      <c r="A40" s="21" t="n"/>
      <c r="B40" s="21" t="n"/>
      <c r="C40" s="21" t="n"/>
      <c r="D40" s="21" t="n"/>
      <c r="E40" s="21" t="n"/>
      <c r="F40" s="21" t="n"/>
      <c r="G40" s="21" t="n"/>
      <c r="H40" s="21" t="n"/>
      <c r="I40" s="21" t="n"/>
      <c r="J40" s="22">
        <f>IF(A40="","",IF(COUNTIF(E40:H40,"Not yet")&gt;0,"Not yet",IF(COUNTIF(E40:H40,"Ready")=4,"Ready",IF(COUNTA(E40:H40)&lt;4,"Incomplete","With support"))))</f>
        <v/>
      </c>
      <c r="K40" s="21" t="n"/>
    </row>
    <row r="41">
      <c r="A41" s="21" t="n"/>
      <c r="B41" s="21" t="n"/>
      <c r="C41" s="21" t="n"/>
      <c r="D41" s="21" t="n"/>
      <c r="E41" s="21" t="n"/>
      <c r="F41" s="21" t="n"/>
      <c r="G41" s="21" t="n"/>
      <c r="H41" s="21" t="n"/>
      <c r="I41" s="21" t="n"/>
      <c r="J41" s="22">
        <f>IF(A41="","",IF(COUNTIF(E41:H41,"Not yet")&gt;0,"Not yet",IF(COUNTIF(E41:H41,"Ready")=4,"Ready",IF(COUNTA(E41:H41)&lt;4,"Incomplete","With support"))))</f>
        <v/>
      </c>
      <c r="K41" s="21" t="n"/>
    </row>
    <row r="42">
      <c r="A42" s="21" t="n"/>
      <c r="B42" s="21" t="n"/>
      <c r="C42" s="21" t="n"/>
      <c r="D42" s="21" t="n"/>
      <c r="E42" s="21" t="n"/>
      <c r="F42" s="21" t="n"/>
      <c r="G42" s="21" t="n"/>
      <c r="H42" s="21" t="n"/>
      <c r="I42" s="21" t="n"/>
      <c r="J42" s="22">
        <f>IF(A42="","",IF(COUNTIF(E42:H42,"Not yet")&gt;0,"Not yet",IF(COUNTIF(E42:H42,"Ready")=4,"Ready",IF(COUNTA(E42:H42)&lt;4,"Incomplete","With support"))))</f>
        <v/>
      </c>
      <c r="K42" s="21" t="n"/>
    </row>
    <row r="43">
      <c r="A43" s="21" t="n"/>
      <c r="B43" s="21" t="n"/>
      <c r="C43" s="21" t="n"/>
      <c r="D43" s="21" t="n"/>
      <c r="E43" s="21" t="n"/>
      <c r="F43" s="21" t="n"/>
      <c r="G43" s="21" t="n"/>
      <c r="H43" s="21" t="n"/>
      <c r="I43" s="21" t="n"/>
      <c r="J43" s="22">
        <f>IF(A43="","",IF(COUNTIF(E43:H43,"Not yet")&gt;0,"Not yet",IF(COUNTIF(E43:H43,"Ready")=4,"Ready",IF(COUNTA(E43:H43)&lt;4,"Incomplete","With support"))))</f>
        <v/>
      </c>
      <c r="K43" s="21" t="n"/>
    </row>
    <row r="44">
      <c r="A44" s="21" t="n"/>
      <c r="B44" s="21" t="n"/>
      <c r="C44" s="21" t="n"/>
      <c r="D44" s="21" t="n"/>
      <c r="E44" s="21" t="n"/>
      <c r="F44" s="21" t="n"/>
      <c r="G44" s="21" t="n"/>
      <c r="H44" s="21" t="n"/>
      <c r="I44" s="21" t="n"/>
      <c r="J44" s="22">
        <f>IF(A44="","",IF(COUNTIF(E44:H44,"Not yet")&gt;0,"Not yet",IF(COUNTIF(E44:H44,"Ready")=4,"Ready",IF(COUNTA(E44:H44)&lt;4,"Incomplete","With support"))))</f>
        <v/>
      </c>
      <c r="K44" s="21" t="n"/>
    </row>
    <row r="45">
      <c r="A45" s="21" t="n"/>
      <c r="B45" s="21" t="n"/>
      <c r="C45" s="21" t="n"/>
      <c r="D45" s="21" t="n"/>
      <c r="E45" s="21" t="n"/>
      <c r="F45" s="21" t="n"/>
      <c r="G45" s="21" t="n"/>
      <c r="H45" s="21" t="n"/>
      <c r="I45" s="21" t="n"/>
      <c r="J45" s="22">
        <f>IF(A45="","",IF(COUNTIF(E45:H45,"Not yet")&gt;0,"Not yet",IF(COUNTIF(E45:H45,"Ready")=4,"Ready",IF(COUNTA(E45:H45)&lt;4,"Incomplete","With support"))))</f>
        <v/>
      </c>
      <c r="K45" s="21" t="n"/>
    </row>
    <row r="46">
      <c r="A46" s="21" t="n"/>
      <c r="B46" s="21" t="n"/>
      <c r="C46" s="21" t="n"/>
      <c r="D46" s="21" t="n"/>
      <c r="E46" s="21" t="n"/>
      <c r="F46" s="21" t="n"/>
      <c r="G46" s="21" t="n"/>
      <c r="H46" s="21" t="n"/>
      <c r="I46" s="21" t="n"/>
      <c r="J46" s="22">
        <f>IF(A46="","",IF(COUNTIF(E46:H46,"Not yet")&gt;0,"Not yet",IF(COUNTIF(E46:H46,"Ready")=4,"Ready",IF(COUNTA(E46:H46)&lt;4,"Incomplete","With support"))))</f>
        <v/>
      </c>
      <c r="K46" s="21" t="n"/>
    </row>
    <row r="47">
      <c r="A47" s="21" t="n"/>
      <c r="B47" s="21" t="n"/>
      <c r="C47" s="21" t="n"/>
      <c r="D47" s="21" t="n"/>
      <c r="E47" s="21" t="n"/>
      <c r="F47" s="21" t="n"/>
      <c r="G47" s="21" t="n"/>
      <c r="H47" s="21" t="n"/>
      <c r="I47" s="21" t="n"/>
      <c r="J47" s="22">
        <f>IF(A47="","",IF(COUNTIF(E47:H47,"Not yet")&gt;0,"Not yet",IF(COUNTIF(E47:H47,"Ready")=4,"Ready",IF(COUNTA(E47:H47)&lt;4,"Incomplete","With support"))))</f>
        <v/>
      </c>
      <c r="K47" s="21" t="n"/>
    </row>
    <row r="48">
      <c r="A48" s="21" t="n"/>
      <c r="B48" s="21" t="n"/>
      <c r="C48" s="21" t="n"/>
      <c r="D48" s="21" t="n"/>
      <c r="E48" s="21" t="n"/>
      <c r="F48" s="21" t="n"/>
      <c r="G48" s="21" t="n"/>
      <c r="H48" s="21" t="n"/>
      <c r="I48" s="21" t="n"/>
      <c r="J48" s="22">
        <f>IF(A48="","",IF(COUNTIF(E48:H48,"Not yet")&gt;0,"Not yet",IF(COUNTIF(E48:H48,"Ready")=4,"Ready",IF(COUNTA(E48:H48)&lt;4,"Incomplete","With support"))))</f>
        <v/>
      </c>
      <c r="K48" s="21" t="n"/>
    </row>
    <row r="49">
      <c r="A49" s="21" t="n"/>
      <c r="B49" s="21" t="n"/>
      <c r="C49" s="21" t="n"/>
      <c r="D49" s="21" t="n"/>
      <c r="E49" s="21" t="n"/>
      <c r="F49" s="21" t="n"/>
      <c r="G49" s="21" t="n"/>
      <c r="H49" s="21" t="n"/>
      <c r="I49" s="21" t="n"/>
      <c r="J49" s="22">
        <f>IF(A49="","",IF(COUNTIF(E49:H49,"Not yet")&gt;0,"Not yet",IF(COUNTIF(E49:H49,"Ready")=4,"Ready",IF(COUNTA(E49:H49)&lt;4,"Incomplete","With support"))))</f>
        <v/>
      </c>
      <c r="K49" s="21" t="n"/>
    </row>
    <row r="50">
      <c r="A50" s="21" t="n"/>
      <c r="B50" s="21" t="n"/>
      <c r="C50" s="21" t="n"/>
      <c r="D50" s="21" t="n"/>
      <c r="E50" s="21" t="n"/>
      <c r="F50" s="21" t="n"/>
      <c r="G50" s="21" t="n"/>
      <c r="H50" s="21" t="n"/>
      <c r="I50" s="21" t="n"/>
      <c r="J50" s="22">
        <f>IF(A50="","",IF(COUNTIF(E50:H50,"Not yet")&gt;0,"Not yet",IF(COUNTIF(E50:H50,"Ready")=4,"Ready",IF(COUNTA(E50:H50)&lt;4,"Incomplete","With support"))))</f>
        <v/>
      </c>
      <c r="K50" s="21" t="n"/>
    </row>
    <row r="51">
      <c r="A51" s="21" t="n"/>
      <c r="B51" s="21" t="n"/>
      <c r="C51" s="21" t="n"/>
      <c r="D51" s="21" t="n"/>
      <c r="E51" s="21" t="n"/>
      <c r="F51" s="21" t="n"/>
      <c r="G51" s="21" t="n"/>
      <c r="H51" s="21" t="n"/>
      <c r="I51" s="21" t="n"/>
      <c r="J51" s="22">
        <f>IF(A51="","",IF(COUNTIF(E51:H51,"Not yet")&gt;0,"Not yet",IF(COUNTIF(E51:H51,"Ready")=4,"Ready",IF(COUNTA(E51:H51)&lt;4,"Incomplete","With support"))))</f>
        <v/>
      </c>
      <c r="K51" s="21" t="n"/>
    </row>
    <row r="52">
      <c r="A52" s="21" t="n"/>
      <c r="B52" s="21" t="n"/>
      <c r="C52" s="21" t="n"/>
      <c r="D52" s="21" t="n"/>
      <c r="E52" s="21" t="n"/>
      <c r="F52" s="21" t="n"/>
      <c r="G52" s="21" t="n"/>
      <c r="H52" s="21" t="n"/>
      <c r="I52" s="21" t="n"/>
      <c r="J52" s="22">
        <f>IF(A52="","",IF(COUNTIF(E52:H52,"Not yet")&gt;0,"Not yet",IF(COUNTIF(E52:H52,"Ready")=4,"Ready",IF(COUNTA(E52:H52)&lt;4,"Incomplete","With support"))))</f>
        <v/>
      </c>
      <c r="K52" s="21" t="n"/>
    </row>
    <row r="53">
      <c r="A53" s="21" t="n"/>
      <c r="B53" s="21" t="n"/>
      <c r="C53" s="21" t="n"/>
      <c r="D53" s="21" t="n"/>
      <c r="E53" s="21" t="n"/>
      <c r="F53" s="21" t="n"/>
      <c r="G53" s="21" t="n"/>
      <c r="H53" s="21" t="n"/>
      <c r="I53" s="21" t="n"/>
      <c r="J53" s="22">
        <f>IF(A53="","",IF(COUNTIF(E53:H53,"Not yet")&gt;0,"Not yet",IF(COUNTIF(E53:H53,"Ready")=4,"Ready",IF(COUNTA(E53:H53)&lt;4,"Incomplete","With support"))))</f>
        <v/>
      </c>
      <c r="K53" s="21" t="n"/>
    </row>
    <row r="54">
      <c r="A54" s="21" t="n"/>
      <c r="B54" s="21" t="n"/>
      <c r="C54" s="21" t="n"/>
      <c r="D54" s="21" t="n"/>
      <c r="E54" s="21" t="n"/>
      <c r="F54" s="21" t="n"/>
      <c r="G54" s="21" t="n"/>
      <c r="H54" s="21" t="n"/>
      <c r="I54" s="21" t="n"/>
      <c r="J54" s="22">
        <f>IF(A54="","",IF(COUNTIF(E54:H54,"Not yet")&gt;0,"Not yet",IF(COUNTIF(E54:H54,"Ready")=4,"Ready",IF(COUNTA(E54:H54)&lt;4,"Incomplete","With support"))))</f>
        <v/>
      </c>
      <c r="K54" s="21" t="n"/>
    </row>
    <row r="55">
      <c r="A55" s="21" t="n"/>
      <c r="B55" s="21" t="n"/>
      <c r="C55" s="21" t="n"/>
      <c r="D55" s="21" t="n"/>
      <c r="E55" s="21" t="n"/>
      <c r="F55" s="21" t="n"/>
      <c r="G55" s="21" t="n"/>
      <c r="H55" s="21" t="n"/>
      <c r="I55" s="21" t="n"/>
      <c r="J55" s="22">
        <f>IF(A55="","",IF(COUNTIF(E55:H55,"Not yet")&gt;0,"Not yet",IF(COUNTIF(E55:H55,"Ready")=4,"Ready",IF(COUNTA(E55:H55)&lt;4,"Incomplete","With support"))))</f>
        <v/>
      </c>
      <c r="K55" s="21" t="n"/>
    </row>
    <row r="56">
      <c r="A56" s="21" t="n"/>
      <c r="B56" s="21" t="n"/>
      <c r="C56" s="21" t="n"/>
      <c r="D56" s="21" t="n"/>
      <c r="E56" s="21" t="n"/>
      <c r="F56" s="21" t="n"/>
      <c r="G56" s="21" t="n"/>
      <c r="H56" s="21" t="n"/>
      <c r="I56" s="21" t="n"/>
      <c r="J56" s="22">
        <f>IF(A56="","",IF(COUNTIF(E56:H56,"Not yet")&gt;0,"Not yet",IF(COUNTIF(E56:H56,"Ready")=4,"Ready",IF(COUNTA(E56:H56)&lt;4,"Incomplete","With support"))))</f>
        <v/>
      </c>
      <c r="K56" s="21" t="n"/>
    </row>
    <row r="57">
      <c r="A57" s="21" t="n"/>
      <c r="B57" s="21" t="n"/>
      <c r="C57" s="21" t="n"/>
      <c r="D57" s="21" t="n"/>
      <c r="E57" s="21" t="n"/>
      <c r="F57" s="21" t="n"/>
      <c r="G57" s="21" t="n"/>
      <c r="H57" s="21" t="n"/>
      <c r="I57" s="21" t="n"/>
      <c r="J57" s="22">
        <f>IF(A57="","",IF(COUNTIF(E57:H57,"Not yet")&gt;0,"Not yet",IF(COUNTIF(E57:H57,"Ready")=4,"Ready",IF(COUNTA(E57:H57)&lt;4,"Incomplete","With support"))))</f>
        <v/>
      </c>
      <c r="K57" s="21" t="n"/>
    </row>
    <row r="58">
      <c r="A58" s="21" t="n"/>
      <c r="B58" s="21" t="n"/>
      <c r="C58" s="21" t="n"/>
      <c r="D58" s="21" t="n"/>
      <c r="E58" s="21" t="n"/>
      <c r="F58" s="21" t="n"/>
      <c r="G58" s="21" t="n"/>
      <c r="H58" s="21" t="n"/>
      <c r="I58" s="21" t="n"/>
      <c r="J58" s="22">
        <f>IF(A58="","",IF(COUNTIF(E58:H58,"Not yet")&gt;0,"Not yet",IF(COUNTIF(E58:H58,"Ready")=4,"Ready",IF(COUNTA(E58:H58)&lt;4,"Incomplete","With support"))))</f>
        <v/>
      </c>
      <c r="K58" s="21" t="n"/>
    </row>
    <row r="59">
      <c r="A59" s="21" t="n"/>
      <c r="B59" s="21" t="n"/>
      <c r="C59" s="21" t="n"/>
      <c r="D59" s="21" t="n"/>
      <c r="E59" s="21" t="n"/>
      <c r="F59" s="21" t="n"/>
      <c r="G59" s="21" t="n"/>
      <c r="H59" s="21" t="n"/>
      <c r="I59" s="21" t="n"/>
      <c r="J59" s="22">
        <f>IF(A59="","",IF(COUNTIF(E59:H59,"Not yet")&gt;0,"Not yet",IF(COUNTIF(E59:H59,"Ready")=4,"Ready",IF(COUNTA(E59:H59)&lt;4,"Incomplete","With support"))))</f>
        <v/>
      </c>
      <c r="K59" s="21" t="n"/>
    </row>
    <row r="60">
      <c r="A60" s="21" t="n"/>
      <c r="B60" s="21" t="n"/>
      <c r="C60" s="21" t="n"/>
      <c r="D60" s="21" t="n"/>
      <c r="E60" s="21" t="n"/>
      <c r="F60" s="21" t="n"/>
      <c r="G60" s="21" t="n"/>
      <c r="H60" s="21" t="n"/>
      <c r="I60" s="21" t="n"/>
      <c r="J60" s="22">
        <f>IF(A60="","",IF(COUNTIF(E60:H60,"Not yet")&gt;0,"Not yet",IF(COUNTIF(E60:H60,"Ready")=4,"Ready",IF(COUNTA(E60:H60)&lt;4,"Incomplete","With support"))))</f>
        <v/>
      </c>
      <c r="K60" s="21" t="n"/>
    </row>
    <row r="61">
      <c r="A61" s="21" t="n"/>
      <c r="B61" s="21" t="n"/>
      <c r="C61" s="21" t="n"/>
      <c r="D61" s="21" t="n"/>
      <c r="E61" s="21" t="n"/>
      <c r="F61" s="21" t="n"/>
      <c r="G61" s="21" t="n"/>
      <c r="H61" s="21" t="n"/>
      <c r="I61" s="21" t="n"/>
      <c r="J61" s="22">
        <f>IF(A61="","",IF(COUNTIF(E61:H61,"Not yet")&gt;0,"Not yet",IF(COUNTIF(E61:H61,"Ready")=4,"Ready",IF(COUNTA(E61:H61)&lt;4,"Incomplete","With support"))))</f>
        <v/>
      </c>
      <c r="K61" s="21" t="n"/>
    </row>
    <row r="62">
      <c r="A62" s="21" t="n"/>
      <c r="B62" s="21" t="n"/>
      <c r="C62" s="21" t="n"/>
      <c r="D62" s="21" t="n"/>
      <c r="E62" s="21" t="n"/>
      <c r="F62" s="21" t="n"/>
      <c r="G62" s="21" t="n"/>
      <c r="H62" s="21" t="n"/>
      <c r="I62" s="21" t="n"/>
      <c r="J62" s="22">
        <f>IF(A62="","",IF(COUNTIF(E62:H62,"Not yet")&gt;0,"Not yet",IF(COUNTIF(E62:H62,"Ready")=4,"Ready",IF(COUNTA(E62:H62)&lt;4,"Incomplete","With support"))))</f>
        <v/>
      </c>
      <c r="K62" s="21" t="n"/>
    </row>
    <row r="63">
      <c r="A63" s="21" t="n"/>
      <c r="B63" s="21" t="n"/>
      <c r="C63" s="21" t="n"/>
      <c r="D63" s="21" t="n"/>
      <c r="E63" s="21" t="n"/>
      <c r="F63" s="21" t="n"/>
      <c r="G63" s="21" t="n"/>
      <c r="H63" s="21" t="n"/>
      <c r="I63" s="21" t="n"/>
      <c r="J63" s="22">
        <f>IF(A63="","",IF(COUNTIF(E63:H63,"Not yet")&gt;0,"Not yet",IF(COUNTIF(E63:H63,"Ready")=4,"Ready",IF(COUNTA(E63:H63)&lt;4,"Incomplete","With support"))))</f>
        <v/>
      </c>
      <c r="K63" s="21" t="n"/>
    </row>
    <row r="64">
      <c r="A64" s="21" t="n"/>
      <c r="B64" s="21" t="n"/>
      <c r="C64" s="21" t="n"/>
      <c r="D64" s="21" t="n"/>
      <c r="E64" s="21" t="n"/>
      <c r="F64" s="21" t="n"/>
      <c r="G64" s="21" t="n"/>
      <c r="H64" s="21" t="n"/>
      <c r="I64" s="21" t="n"/>
      <c r="J64" s="22">
        <f>IF(A64="","",IF(COUNTIF(E64:H64,"Not yet")&gt;0,"Not yet",IF(COUNTIF(E64:H64,"Ready")=4,"Ready",IF(COUNTA(E64:H64)&lt;4,"Incomplete","With support"))))</f>
        <v/>
      </c>
      <c r="K64" s="21" t="n"/>
    </row>
    <row r="65">
      <c r="A65" s="21" t="n"/>
      <c r="B65" s="21" t="n"/>
      <c r="C65" s="21" t="n"/>
      <c r="D65" s="21" t="n"/>
      <c r="E65" s="21" t="n"/>
      <c r="F65" s="21" t="n"/>
      <c r="G65" s="21" t="n"/>
      <c r="H65" s="21" t="n"/>
      <c r="I65" s="21" t="n"/>
      <c r="J65" s="22">
        <f>IF(A65="","",IF(COUNTIF(E65:H65,"Not yet")&gt;0,"Not yet",IF(COUNTIF(E65:H65,"Ready")=4,"Ready",IF(COUNTA(E65:H65)&lt;4,"Incomplete","With support"))))</f>
        <v/>
      </c>
      <c r="K65" s="21" t="n"/>
    </row>
    <row r="66">
      <c r="A66" s="21" t="n"/>
      <c r="B66" s="21" t="n"/>
      <c r="C66" s="21" t="n"/>
      <c r="D66" s="21" t="n"/>
      <c r="E66" s="21" t="n"/>
      <c r="F66" s="21" t="n"/>
      <c r="G66" s="21" t="n"/>
      <c r="H66" s="21" t="n"/>
      <c r="I66" s="21" t="n"/>
      <c r="J66" s="22">
        <f>IF(A66="","",IF(COUNTIF(E66:H66,"Not yet")&gt;0,"Not yet",IF(COUNTIF(E66:H66,"Ready")=4,"Ready",IF(COUNTA(E66:H66)&lt;4,"Incomplete","With support"))))</f>
        <v/>
      </c>
      <c r="K66" s="21" t="n"/>
    </row>
    <row r="67">
      <c r="A67" s="21" t="n"/>
      <c r="B67" s="21" t="n"/>
      <c r="C67" s="21" t="n"/>
      <c r="D67" s="21" t="n"/>
      <c r="E67" s="21" t="n"/>
      <c r="F67" s="21" t="n"/>
      <c r="G67" s="21" t="n"/>
      <c r="H67" s="21" t="n"/>
      <c r="I67" s="21" t="n"/>
      <c r="J67" s="22">
        <f>IF(A67="","",IF(COUNTIF(E67:H67,"Not yet")&gt;0,"Not yet",IF(COUNTIF(E67:H67,"Ready")=4,"Ready",IF(COUNTA(E67:H67)&lt;4,"Incomplete","With support"))))</f>
        <v/>
      </c>
      <c r="K67" s="21" t="n"/>
    </row>
    <row r="68">
      <c r="A68" s="21" t="n"/>
      <c r="B68" s="21" t="n"/>
      <c r="C68" s="21" t="n"/>
      <c r="D68" s="21" t="n"/>
      <c r="E68" s="21" t="n"/>
      <c r="F68" s="21" t="n"/>
      <c r="G68" s="21" t="n"/>
      <c r="H68" s="21" t="n"/>
      <c r="I68" s="21" t="n"/>
      <c r="J68" s="22">
        <f>IF(A68="","",IF(COUNTIF(E68:H68,"Not yet")&gt;0,"Not yet",IF(COUNTIF(E68:H68,"Ready")=4,"Ready",IF(COUNTA(E68:H68)&lt;4,"Incomplete","With support"))))</f>
        <v/>
      </c>
      <c r="K68" s="21" t="n"/>
    </row>
    <row r="69">
      <c r="A69" s="21" t="n"/>
      <c r="B69" s="21" t="n"/>
      <c r="C69" s="21" t="n"/>
      <c r="D69" s="21" t="n"/>
      <c r="E69" s="21" t="n"/>
      <c r="F69" s="21" t="n"/>
      <c r="G69" s="21" t="n"/>
      <c r="H69" s="21" t="n"/>
      <c r="I69" s="21" t="n"/>
      <c r="J69" s="22">
        <f>IF(A69="","",IF(COUNTIF(E69:H69,"Not yet")&gt;0,"Not yet",IF(COUNTIF(E69:H69,"Ready")=4,"Ready",IF(COUNTA(E69:H69)&lt;4,"Incomplete","With support"))))</f>
        <v/>
      </c>
      <c r="K69" s="21" t="n"/>
    </row>
    <row r="70">
      <c r="A70" s="21" t="n"/>
      <c r="B70" s="21" t="n"/>
      <c r="C70" s="21" t="n"/>
      <c r="D70" s="21" t="n"/>
      <c r="E70" s="21" t="n"/>
      <c r="F70" s="21" t="n"/>
      <c r="G70" s="21" t="n"/>
      <c r="H70" s="21" t="n"/>
      <c r="I70" s="21" t="n"/>
      <c r="J70" s="22">
        <f>IF(A70="","",IF(COUNTIF(E70:H70,"Not yet")&gt;0,"Not yet",IF(COUNTIF(E70:H70,"Ready")=4,"Ready",IF(COUNTA(E70:H70)&lt;4,"Incomplete","With support"))))</f>
        <v/>
      </c>
      <c r="K70" s="21" t="n"/>
    </row>
    <row r="71">
      <c r="A71" s="21" t="n"/>
      <c r="B71" s="21" t="n"/>
      <c r="C71" s="21" t="n"/>
      <c r="D71" s="21" t="n"/>
      <c r="E71" s="21" t="n"/>
      <c r="F71" s="21" t="n"/>
      <c r="G71" s="21" t="n"/>
      <c r="H71" s="21" t="n"/>
      <c r="I71" s="21" t="n"/>
      <c r="J71" s="22">
        <f>IF(A71="","",IF(COUNTIF(E71:H71,"Not yet")&gt;0,"Not yet",IF(COUNTIF(E71:H71,"Ready")=4,"Ready",IF(COUNTA(E71:H71)&lt;4,"Incomplete","With support"))))</f>
        <v/>
      </c>
      <c r="K71" s="21" t="n"/>
    </row>
    <row r="72">
      <c r="A72" s="21" t="n"/>
      <c r="B72" s="21" t="n"/>
      <c r="C72" s="21" t="n"/>
      <c r="D72" s="21" t="n"/>
      <c r="E72" s="21" t="n"/>
      <c r="F72" s="21" t="n"/>
      <c r="G72" s="21" t="n"/>
      <c r="H72" s="21" t="n"/>
      <c r="I72" s="21" t="n"/>
      <c r="J72" s="22">
        <f>IF(A72="","",IF(COUNTIF(E72:H72,"Not yet")&gt;0,"Not yet",IF(COUNTIF(E72:H72,"Ready")=4,"Ready",IF(COUNTA(E72:H72)&lt;4,"Incomplete","With support"))))</f>
        <v/>
      </c>
      <c r="K72" s="21" t="n"/>
    </row>
    <row r="73">
      <c r="A73" s="21" t="n"/>
      <c r="B73" s="21" t="n"/>
      <c r="C73" s="21" t="n"/>
      <c r="D73" s="21" t="n"/>
      <c r="E73" s="21" t="n"/>
      <c r="F73" s="21" t="n"/>
      <c r="G73" s="21" t="n"/>
      <c r="H73" s="21" t="n"/>
      <c r="I73" s="21" t="n"/>
      <c r="J73" s="22">
        <f>IF(A73="","",IF(COUNTIF(E73:H73,"Not yet")&gt;0,"Not yet",IF(COUNTIF(E73:H73,"Ready")=4,"Ready",IF(COUNTA(E73:H73)&lt;4,"Incomplete","With support"))))</f>
        <v/>
      </c>
      <c r="K73" s="21" t="n"/>
    </row>
    <row r="74">
      <c r="A74" s="21" t="n"/>
      <c r="B74" s="21" t="n"/>
      <c r="C74" s="21" t="n"/>
      <c r="D74" s="21" t="n"/>
      <c r="E74" s="21" t="n"/>
      <c r="F74" s="21" t="n"/>
      <c r="G74" s="21" t="n"/>
      <c r="H74" s="21" t="n"/>
      <c r="I74" s="21" t="n"/>
      <c r="J74" s="22">
        <f>IF(A74="","",IF(COUNTIF(E74:H74,"Not yet")&gt;0,"Not yet",IF(COUNTIF(E74:H74,"Ready")=4,"Ready",IF(COUNTA(E74:H74)&lt;4,"Incomplete","With support"))))</f>
        <v/>
      </c>
      <c r="K74" s="21" t="n"/>
    </row>
    <row r="75">
      <c r="A75" s="21" t="n"/>
      <c r="B75" s="21" t="n"/>
      <c r="C75" s="21" t="n"/>
      <c r="D75" s="21" t="n"/>
      <c r="E75" s="21" t="n"/>
      <c r="F75" s="21" t="n"/>
      <c r="G75" s="21" t="n"/>
      <c r="H75" s="21" t="n"/>
      <c r="I75" s="21" t="n"/>
      <c r="J75" s="22">
        <f>IF(A75="","",IF(COUNTIF(E75:H75,"Not yet")&gt;0,"Not yet",IF(COUNTIF(E75:H75,"Ready")=4,"Ready",IF(COUNTA(E75:H75)&lt;4,"Incomplete","With support"))))</f>
        <v/>
      </c>
      <c r="K75" s="21" t="n"/>
    </row>
    <row r="76">
      <c r="A76" s="21" t="n"/>
      <c r="B76" s="21" t="n"/>
      <c r="C76" s="21" t="n"/>
      <c r="D76" s="21" t="n"/>
      <c r="E76" s="21" t="n"/>
      <c r="F76" s="21" t="n"/>
      <c r="G76" s="21" t="n"/>
      <c r="H76" s="21" t="n"/>
      <c r="I76" s="21" t="n"/>
      <c r="J76" s="22">
        <f>IF(A76="","",IF(COUNTIF(E76:H76,"Not yet")&gt;0,"Not yet",IF(COUNTIF(E76:H76,"Ready")=4,"Ready",IF(COUNTA(E76:H76)&lt;4,"Incomplete","With support"))))</f>
        <v/>
      </c>
      <c r="K76" s="21" t="n"/>
    </row>
    <row r="77">
      <c r="A77" s="21" t="n"/>
      <c r="B77" s="21" t="n"/>
      <c r="C77" s="21" t="n"/>
      <c r="D77" s="21" t="n"/>
      <c r="E77" s="21" t="n"/>
      <c r="F77" s="21" t="n"/>
      <c r="G77" s="21" t="n"/>
      <c r="H77" s="21" t="n"/>
      <c r="I77" s="21" t="n"/>
      <c r="J77" s="22">
        <f>IF(A77="","",IF(COUNTIF(E77:H77,"Not yet")&gt;0,"Not yet",IF(COUNTIF(E77:H77,"Ready")=4,"Ready",IF(COUNTA(E77:H77)&lt;4,"Incomplete","With support"))))</f>
        <v/>
      </c>
      <c r="K77" s="21" t="n"/>
    </row>
    <row r="78">
      <c r="A78" s="21" t="n"/>
      <c r="B78" s="21" t="n"/>
      <c r="C78" s="21" t="n"/>
      <c r="D78" s="21" t="n"/>
      <c r="E78" s="21" t="n"/>
      <c r="F78" s="21" t="n"/>
      <c r="G78" s="21" t="n"/>
      <c r="H78" s="21" t="n"/>
      <c r="I78" s="21" t="n"/>
      <c r="J78" s="22">
        <f>IF(A78="","",IF(COUNTIF(E78:H78,"Not yet")&gt;0,"Not yet",IF(COUNTIF(E78:H78,"Ready")=4,"Ready",IF(COUNTA(E78:H78)&lt;4,"Incomplete","With support"))))</f>
        <v/>
      </c>
      <c r="K78" s="21" t="n"/>
    </row>
    <row r="79">
      <c r="A79" s="21" t="n"/>
      <c r="B79" s="21" t="n"/>
      <c r="C79" s="21" t="n"/>
      <c r="D79" s="21" t="n"/>
      <c r="E79" s="21" t="n"/>
      <c r="F79" s="21" t="n"/>
      <c r="G79" s="21" t="n"/>
      <c r="H79" s="21" t="n"/>
      <c r="I79" s="21" t="n"/>
      <c r="J79" s="22">
        <f>IF(A79="","",IF(COUNTIF(E79:H79,"Not yet")&gt;0,"Not yet",IF(COUNTIF(E79:H79,"Ready")=4,"Ready",IF(COUNTA(E79:H79)&lt;4,"Incomplete","With support"))))</f>
        <v/>
      </c>
      <c r="K79" s="21" t="n"/>
    </row>
    <row r="80">
      <c r="A80" s="21" t="n"/>
      <c r="B80" s="21" t="n"/>
      <c r="C80" s="21" t="n"/>
      <c r="D80" s="21" t="n"/>
      <c r="E80" s="21" t="n"/>
      <c r="F80" s="21" t="n"/>
      <c r="G80" s="21" t="n"/>
      <c r="H80" s="21" t="n"/>
      <c r="I80" s="21" t="n"/>
      <c r="J80" s="22">
        <f>IF(A80="","",IF(COUNTIF(E80:H80,"Not yet")&gt;0,"Not yet",IF(COUNTIF(E80:H80,"Ready")=4,"Ready",IF(COUNTA(E80:H80)&lt;4,"Incomplete","With support"))))</f>
        <v/>
      </c>
      <c r="K80" s="21" t="n"/>
    </row>
    <row r="81">
      <c r="A81" s="21" t="n"/>
      <c r="B81" s="21" t="n"/>
      <c r="C81" s="21" t="n"/>
      <c r="D81" s="21" t="n"/>
      <c r="E81" s="21" t="n"/>
      <c r="F81" s="21" t="n"/>
      <c r="G81" s="21" t="n"/>
      <c r="H81" s="21" t="n"/>
      <c r="I81" s="21" t="n"/>
      <c r="J81" s="22">
        <f>IF(A81="","",IF(COUNTIF(E81:H81,"Not yet")&gt;0,"Not yet",IF(COUNTIF(E81:H81,"Ready")=4,"Ready",IF(COUNTA(E81:H81)&lt;4,"Incomplete","With support"))))</f>
        <v/>
      </c>
      <c r="K81" s="21" t="n"/>
    </row>
    <row r="82">
      <c r="A82" s="21" t="n"/>
      <c r="B82" s="21" t="n"/>
      <c r="C82" s="21" t="n"/>
      <c r="D82" s="21" t="n"/>
      <c r="E82" s="21" t="n"/>
      <c r="F82" s="21" t="n"/>
      <c r="G82" s="21" t="n"/>
      <c r="H82" s="21" t="n"/>
      <c r="I82" s="21" t="n"/>
      <c r="J82" s="22">
        <f>IF(A82="","",IF(COUNTIF(E82:H82,"Not yet")&gt;0,"Not yet",IF(COUNTIF(E82:H82,"Ready")=4,"Ready",IF(COUNTA(E82:H82)&lt;4,"Incomplete","With support"))))</f>
        <v/>
      </c>
      <c r="K82" s="21" t="n"/>
    </row>
    <row r="83">
      <c r="A83" s="21" t="n"/>
      <c r="B83" s="21" t="n"/>
      <c r="C83" s="21" t="n"/>
      <c r="D83" s="21" t="n"/>
      <c r="E83" s="21" t="n"/>
      <c r="F83" s="21" t="n"/>
      <c r="G83" s="21" t="n"/>
      <c r="H83" s="21" t="n"/>
      <c r="I83" s="21" t="n"/>
      <c r="J83" s="22">
        <f>IF(A83="","",IF(COUNTIF(E83:H83,"Not yet")&gt;0,"Not yet",IF(COUNTIF(E83:H83,"Ready")=4,"Ready",IF(COUNTA(E83:H83)&lt;4,"Incomplete","With support"))))</f>
        <v/>
      </c>
      <c r="K83" s="21" t="n"/>
    </row>
    <row r="84">
      <c r="A84" s="21" t="n"/>
      <c r="B84" s="21" t="n"/>
      <c r="C84" s="21" t="n"/>
      <c r="D84" s="21" t="n"/>
      <c r="E84" s="21" t="n"/>
      <c r="F84" s="21" t="n"/>
      <c r="G84" s="21" t="n"/>
      <c r="H84" s="21" t="n"/>
      <c r="I84" s="21" t="n"/>
      <c r="J84" s="22">
        <f>IF(A84="","",IF(COUNTIF(E84:H84,"Not yet")&gt;0,"Not yet",IF(COUNTIF(E84:H84,"Ready")=4,"Ready",IF(COUNTA(E84:H84)&lt;4,"Incomplete","With support"))))</f>
        <v/>
      </c>
      <c r="K84" s="21" t="n"/>
    </row>
    <row r="85">
      <c r="A85" s="21" t="n"/>
      <c r="B85" s="21" t="n"/>
      <c r="C85" s="21" t="n"/>
      <c r="D85" s="21" t="n"/>
      <c r="E85" s="21" t="n"/>
      <c r="F85" s="21" t="n"/>
      <c r="G85" s="21" t="n"/>
      <c r="H85" s="21" t="n"/>
      <c r="I85" s="21" t="n"/>
      <c r="J85" s="22">
        <f>IF(A85="","",IF(COUNTIF(E85:H85,"Not yet")&gt;0,"Not yet",IF(COUNTIF(E85:H85,"Ready")=4,"Ready",IF(COUNTA(E85:H85)&lt;4,"Incomplete","With support"))))</f>
        <v/>
      </c>
      <c r="K85" s="21" t="n"/>
    </row>
    <row r="86">
      <c r="A86" s="21" t="n"/>
      <c r="B86" s="21" t="n"/>
      <c r="C86" s="21" t="n"/>
      <c r="D86" s="21" t="n"/>
      <c r="E86" s="21" t="n"/>
      <c r="F86" s="21" t="n"/>
      <c r="G86" s="21" t="n"/>
      <c r="H86" s="21" t="n"/>
      <c r="I86" s="21" t="n"/>
      <c r="J86" s="22">
        <f>IF(A86="","",IF(COUNTIF(E86:H86,"Not yet")&gt;0,"Not yet",IF(COUNTIF(E86:H86,"Ready")=4,"Ready",IF(COUNTA(E86:H86)&lt;4,"Incomplete","With support"))))</f>
        <v/>
      </c>
      <c r="K86" s="21" t="n"/>
    </row>
    <row r="87">
      <c r="A87" s="21" t="n"/>
      <c r="B87" s="21" t="n"/>
      <c r="C87" s="21" t="n"/>
      <c r="D87" s="21" t="n"/>
      <c r="E87" s="21" t="n"/>
      <c r="F87" s="21" t="n"/>
      <c r="G87" s="21" t="n"/>
      <c r="H87" s="21" t="n"/>
      <c r="I87" s="21" t="n"/>
      <c r="J87" s="22">
        <f>IF(A87="","",IF(COUNTIF(E87:H87,"Not yet")&gt;0,"Not yet",IF(COUNTIF(E87:H87,"Ready")=4,"Ready",IF(COUNTA(E87:H87)&lt;4,"Incomplete","With support"))))</f>
        <v/>
      </c>
      <c r="K87" s="21" t="n"/>
    </row>
    <row r="88">
      <c r="A88" s="21" t="n"/>
      <c r="B88" s="21" t="n"/>
      <c r="C88" s="21" t="n"/>
      <c r="D88" s="21" t="n"/>
      <c r="E88" s="21" t="n"/>
      <c r="F88" s="21" t="n"/>
      <c r="G88" s="21" t="n"/>
      <c r="H88" s="21" t="n"/>
      <c r="I88" s="21" t="n"/>
      <c r="J88" s="22">
        <f>IF(A88="","",IF(COUNTIF(E88:H88,"Not yet")&gt;0,"Not yet",IF(COUNTIF(E88:H88,"Ready")=4,"Ready",IF(COUNTA(E88:H88)&lt;4,"Incomplete","With support"))))</f>
        <v/>
      </c>
      <c r="K88" s="21" t="n"/>
    </row>
    <row r="89">
      <c r="A89" s="21" t="n"/>
      <c r="B89" s="21" t="n"/>
      <c r="C89" s="21" t="n"/>
      <c r="D89" s="21" t="n"/>
      <c r="E89" s="21" t="n"/>
      <c r="F89" s="21" t="n"/>
      <c r="G89" s="21" t="n"/>
      <c r="H89" s="21" t="n"/>
      <c r="I89" s="21" t="n"/>
      <c r="J89" s="22">
        <f>IF(A89="","",IF(COUNTIF(E89:H89,"Not yet")&gt;0,"Not yet",IF(COUNTIF(E89:H89,"Ready")=4,"Ready",IF(COUNTA(E89:H89)&lt;4,"Incomplete","With support"))))</f>
        <v/>
      </c>
      <c r="K89" s="21" t="n"/>
    </row>
    <row r="90">
      <c r="A90" s="21" t="n"/>
      <c r="B90" s="21" t="n"/>
      <c r="C90" s="21" t="n"/>
      <c r="D90" s="21" t="n"/>
      <c r="E90" s="21" t="n"/>
      <c r="F90" s="21" t="n"/>
      <c r="G90" s="21" t="n"/>
      <c r="H90" s="21" t="n"/>
      <c r="I90" s="21" t="n"/>
      <c r="J90" s="22">
        <f>IF(A90="","",IF(COUNTIF(E90:H90,"Not yet")&gt;0,"Not yet",IF(COUNTIF(E90:H90,"Ready")=4,"Ready",IF(COUNTA(E90:H90)&lt;4,"Incomplete","With support"))))</f>
        <v/>
      </c>
      <c r="K90" s="21" t="n"/>
    </row>
    <row r="91">
      <c r="A91" s="21" t="n"/>
      <c r="B91" s="21" t="n"/>
      <c r="C91" s="21" t="n"/>
      <c r="D91" s="21" t="n"/>
      <c r="E91" s="21" t="n"/>
      <c r="F91" s="21" t="n"/>
      <c r="G91" s="21" t="n"/>
      <c r="H91" s="21" t="n"/>
      <c r="I91" s="21" t="n"/>
      <c r="J91" s="22">
        <f>IF(A91="","",IF(COUNTIF(E91:H91,"Not yet")&gt;0,"Not yet",IF(COUNTIF(E91:H91,"Ready")=4,"Ready",IF(COUNTA(E91:H91)&lt;4,"Incomplete","With support"))))</f>
        <v/>
      </c>
      <c r="K91" s="21" t="n"/>
    </row>
    <row r="92">
      <c r="A92" s="21" t="n"/>
      <c r="B92" s="21" t="n"/>
      <c r="C92" s="21" t="n"/>
      <c r="D92" s="21" t="n"/>
      <c r="E92" s="21" t="n"/>
      <c r="F92" s="21" t="n"/>
      <c r="G92" s="21" t="n"/>
      <c r="H92" s="21" t="n"/>
      <c r="I92" s="21" t="n"/>
      <c r="J92" s="22">
        <f>IF(A92="","",IF(COUNTIF(E92:H92,"Not yet")&gt;0,"Not yet",IF(COUNTIF(E92:H92,"Ready")=4,"Ready",IF(COUNTA(E92:H92)&lt;4,"Incomplete","With support"))))</f>
        <v/>
      </c>
      <c r="K92" s="21" t="n"/>
    </row>
    <row r="93">
      <c r="A93" s="21" t="n"/>
      <c r="B93" s="21" t="n"/>
      <c r="C93" s="21" t="n"/>
      <c r="D93" s="21" t="n"/>
      <c r="E93" s="21" t="n"/>
      <c r="F93" s="21" t="n"/>
      <c r="G93" s="21" t="n"/>
      <c r="H93" s="21" t="n"/>
      <c r="I93" s="21" t="n"/>
      <c r="J93" s="22">
        <f>IF(A93="","",IF(COUNTIF(E93:H93,"Not yet")&gt;0,"Not yet",IF(COUNTIF(E93:H93,"Ready")=4,"Ready",IF(COUNTA(E93:H93)&lt;4,"Incomplete","With support"))))</f>
        <v/>
      </c>
      <c r="K93" s="21" t="n"/>
    </row>
    <row r="94">
      <c r="A94" s="21" t="n"/>
      <c r="B94" s="21" t="n"/>
      <c r="C94" s="21" t="n"/>
      <c r="D94" s="21" t="n"/>
      <c r="E94" s="21" t="n"/>
      <c r="F94" s="21" t="n"/>
      <c r="G94" s="21" t="n"/>
      <c r="H94" s="21" t="n"/>
      <c r="I94" s="21" t="n"/>
      <c r="J94" s="22">
        <f>IF(A94="","",IF(COUNTIF(E94:H94,"Not yet")&gt;0,"Not yet",IF(COUNTIF(E94:H94,"Ready")=4,"Ready",IF(COUNTA(E94:H94)&lt;4,"Incomplete","With support"))))</f>
        <v/>
      </c>
      <c r="K94" s="21" t="n"/>
    </row>
    <row r="95">
      <c r="A95" s="21" t="n"/>
      <c r="B95" s="21" t="n"/>
      <c r="C95" s="21" t="n"/>
      <c r="D95" s="21" t="n"/>
      <c r="E95" s="21" t="n"/>
      <c r="F95" s="21" t="n"/>
      <c r="G95" s="21" t="n"/>
      <c r="H95" s="21" t="n"/>
      <c r="I95" s="21" t="n"/>
      <c r="J95" s="22">
        <f>IF(A95="","",IF(COUNTIF(E95:H95,"Not yet")&gt;0,"Not yet",IF(COUNTIF(E95:H95,"Ready")=4,"Ready",IF(COUNTA(E95:H95)&lt;4,"Incomplete","With support"))))</f>
        <v/>
      </c>
      <c r="K95" s="21" t="n"/>
    </row>
    <row r="96">
      <c r="A96" s="21" t="n"/>
      <c r="B96" s="21" t="n"/>
      <c r="C96" s="21" t="n"/>
      <c r="D96" s="21" t="n"/>
      <c r="E96" s="21" t="n"/>
      <c r="F96" s="21" t="n"/>
      <c r="G96" s="21" t="n"/>
      <c r="H96" s="21" t="n"/>
      <c r="I96" s="21" t="n"/>
      <c r="J96" s="22">
        <f>IF(A96="","",IF(COUNTIF(E96:H96,"Not yet")&gt;0,"Not yet",IF(COUNTIF(E96:H96,"Ready")=4,"Ready",IF(COUNTA(E96:H96)&lt;4,"Incomplete","With support"))))</f>
        <v/>
      </c>
      <c r="K96" s="21" t="n"/>
    </row>
    <row r="97">
      <c r="A97" s="21" t="n"/>
      <c r="B97" s="21" t="n"/>
      <c r="C97" s="21" t="n"/>
      <c r="D97" s="21" t="n"/>
      <c r="E97" s="21" t="n"/>
      <c r="F97" s="21" t="n"/>
      <c r="G97" s="21" t="n"/>
      <c r="H97" s="21" t="n"/>
      <c r="I97" s="21" t="n"/>
      <c r="J97" s="22">
        <f>IF(A97="","",IF(COUNTIF(E97:H97,"Not yet")&gt;0,"Not yet",IF(COUNTIF(E97:H97,"Ready")=4,"Ready",IF(COUNTA(E97:H97)&lt;4,"Incomplete","With support"))))</f>
        <v/>
      </c>
      <c r="K97" s="21" t="n"/>
    </row>
    <row r="98">
      <c r="A98" s="21" t="n"/>
      <c r="B98" s="21" t="n"/>
      <c r="C98" s="21" t="n"/>
      <c r="D98" s="21" t="n"/>
      <c r="E98" s="21" t="n"/>
      <c r="F98" s="21" t="n"/>
      <c r="G98" s="21" t="n"/>
      <c r="H98" s="21" t="n"/>
      <c r="I98" s="21" t="n"/>
      <c r="J98" s="22">
        <f>IF(A98="","",IF(COUNTIF(E98:H98,"Not yet")&gt;0,"Not yet",IF(COUNTIF(E98:H98,"Ready")=4,"Ready",IF(COUNTA(E98:H98)&lt;4,"Incomplete","With support"))))</f>
        <v/>
      </c>
      <c r="K98" s="21" t="n"/>
    </row>
    <row r="99">
      <c r="A99" s="21" t="n"/>
      <c r="B99" s="21" t="n"/>
      <c r="C99" s="21" t="n"/>
      <c r="D99" s="21" t="n"/>
      <c r="E99" s="21" t="n"/>
      <c r="F99" s="21" t="n"/>
      <c r="G99" s="21" t="n"/>
      <c r="H99" s="21" t="n"/>
      <c r="I99" s="21" t="n"/>
      <c r="J99" s="22">
        <f>IF(A99="","",IF(COUNTIF(E99:H99,"Not yet")&gt;0,"Not yet",IF(COUNTIF(E99:H99,"Ready")=4,"Ready",IF(COUNTA(E99:H99)&lt;4,"Incomplete","With support"))))</f>
        <v/>
      </c>
      <c r="K99" s="21" t="n"/>
    </row>
    <row r="100">
      <c r="A100" s="21" t="n"/>
      <c r="B100" s="21" t="n"/>
      <c r="C100" s="21" t="n"/>
      <c r="D100" s="21" t="n"/>
      <c r="E100" s="21" t="n"/>
      <c r="F100" s="21" t="n"/>
      <c r="G100" s="21" t="n"/>
      <c r="H100" s="21" t="n"/>
      <c r="I100" s="21" t="n"/>
      <c r="J100" s="22">
        <f>IF(A100="","",IF(COUNTIF(E100:H100,"Not yet")&gt;0,"Not yet",IF(COUNTIF(E100:H100,"Ready")=4,"Ready",IF(COUNTA(E100:H100)&lt;4,"Incomplete","With support"))))</f>
        <v/>
      </c>
      <c r="K100" s="21" t="n"/>
    </row>
    <row r="101">
      <c r="A101" s="21" t="n"/>
      <c r="B101" s="21" t="n"/>
      <c r="C101" s="21" t="n"/>
      <c r="D101" s="21" t="n"/>
      <c r="E101" s="21" t="n"/>
      <c r="F101" s="21" t="n"/>
      <c r="G101" s="21" t="n"/>
      <c r="H101" s="21" t="n"/>
      <c r="I101" s="21" t="n"/>
      <c r="J101" s="22">
        <f>IF(A101="","",IF(COUNTIF(E101:H101,"Not yet")&gt;0,"Not yet",IF(COUNTIF(E101:H101,"Ready")=4,"Ready",IF(COUNTA(E101:H101)&lt;4,"Incomplete","With support"))))</f>
        <v/>
      </c>
      <c r="K101" s="21" t="n"/>
    </row>
    <row r="102">
      <c r="A102" s="21" t="n"/>
      <c r="B102" s="21" t="n"/>
      <c r="C102" s="21" t="n"/>
      <c r="D102" s="21" t="n"/>
      <c r="E102" s="21" t="n"/>
      <c r="F102" s="21" t="n"/>
      <c r="G102" s="21" t="n"/>
      <c r="H102" s="21" t="n"/>
      <c r="I102" s="21" t="n"/>
      <c r="J102" s="22">
        <f>IF(A102="","",IF(COUNTIF(E102:H102,"Not yet")&gt;0,"Not yet",IF(COUNTIF(E102:H102,"Ready")=4,"Ready",IF(COUNTA(E102:H102)&lt;4,"Incomplete","With support"))))</f>
        <v/>
      </c>
      <c r="K102" s="21" t="n"/>
    </row>
    <row r="103">
      <c r="A103" s="21" t="n"/>
      <c r="B103" s="21" t="n"/>
      <c r="C103" s="21" t="n"/>
      <c r="D103" s="21" t="n"/>
      <c r="E103" s="21" t="n"/>
      <c r="F103" s="21" t="n"/>
      <c r="G103" s="21" t="n"/>
      <c r="H103" s="21" t="n"/>
      <c r="I103" s="21" t="n"/>
      <c r="J103" s="22">
        <f>IF(A103="","",IF(COUNTIF(E103:H103,"Not yet")&gt;0,"Not yet",IF(COUNTIF(E103:H103,"Ready")=4,"Ready",IF(COUNTA(E103:H103)&lt;4,"Incomplete","With support"))))</f>
        <v/>
      </c>
      <c r="K103" s="21" t="n"/>
    </row>
    <row r="104">
      <c r="A104" s="21" t="n"/>
      <c r="B104" s="21" t="n"/>
      <c r="C104" s="21" t="n"/>
      <c r="D104" s="21" t="n"/>
      <c r="E104" s="21" t="n"/>
      <c r="F104" s="21" t="n"/>
      <c r="G104" s="21" t="n"/>
      <c r="H104" s="21" t="n"/>
      <c r="I104" s="21" t="n"/>
      <c r="J104" s="22">
        <f>IF(A104="","",IF(COUNTIF(E104:H104,"Not yet")&gt;0,"Not yet",IF(COUNTIF(E104:H104,"Ready")=4,"Ready",IF(COUNTA(E104:H104)&lt;4,"Incomplete","With support"))))</f>
        <v/>
      </c>
      <c r="K104" s="21" t="n"/>
    </row>
    <row r="105">
      <c r="A105" s="21" t="n"/>
      <c r="B105" s="21" t="n"/>
      <c r="C105" s="21" t="n"/>
      <c r="D105" s="21" t="n"/>
      <c r="E105" s="21" t="n"/>
      <c r="F105" s="21" t="n"/>
      <c r="G105" s="21" t="n"/>
      <c r="H105" s="21" t="n"/>
      <c r="I105" s="21" t="n"/>
      <c r="J105" s="22">
        <f>IF(A105="","",IF(COUNTIF(E105:H105,"Not yet")&gt;0,"Not yet",IF(COUNTIF(E105:H105,"Ready")=4,"Ready",IF(COUNTA(E105:H105)&lt;4,"Incomplete","With support"))))</f>
        <v/>
      </c>
      <c r="K105" s="21" t="n"/>
    </row>
    <row r="106">
      <c r="A106" s="21" t="n"/>
      <c r="B106" s="21" t="n"/>
      <c r="C106" s="21" t="n"/>
      <c r="D106" s="21" t="n"/>
      <c r="E106" s="21" t="n"/>
      <c r="F106" s="21" t="n"/>
      <c r="G106" s="21" t="n"/>
      <c r="H106" s="21" t="n"/>
      <c r="I106" s="21" t="n"/>
      <c r="J106" s="22">
        <f>IF(A106="","",IF(COUNTIF(E106:H106,"Not yet")&gt;0,"Not yet",IF(COUNTIF(E106:H106,"Ready")=4,"Ready",IF(COUNTA(E106:H106)&lt;4,"Incomplete","With support"))))</f>
        <v/>
      </c>
      <c r="K106" s="21" t="n"/>
    </row>
    <row r="107">
      <c r="A107" s="21" t="n"/>
      <c r="B107" s="21" t="n"/>
      <c r="C107" s="21" t="n"/>
      <c r="D107" s="21" t="n"/>
      <c r="E107" s="21" t="n"/>
      <c r="F107" s="21" t="n"/>
      <c r="G107" s="21" t="n"/>
      <c r="H107" s="21" t="n"/>
      <c r="I107" s="21" t="n"/>
      <c r="J107" s="22">
        <f>IF(A107="","",IF(COUNTIF(E107:H107,"Not yet")&gt;0,"Not yet",IF(COUNTIF(E107:H107,"Ready")=4,"Ready",IF(COUNTA(E107:H107)&lt;4,"Incomplete","With support"))))</f>
        <v/>
      </c>
      <c r="K107" s="21" t="n"/>
    </row>
    <row r="108">
      <c r="A108" s="21" t="n"/>
      <c r="B108" s="21" t="n"/>
      <c r="C108" s="21" t="n"/>
      <c r="D108" s="21" t="n"/>
      <c r="E108" s="21" t="n"/>
      <c r="F108" s="21" t="n"/>
      <c r="G108" s="21" t="n"/>
      <c r="H108" s="21" t="n"/>
      <c r="I108" s="21" t="n"/>
      <c r="J108" s="22">
        <f>IF(A108="","",IF(COUNTIF(E108:H108,"Not yet")&gt;0,"Not yet",IF(COUNTIF(E108:H108,"Ready")=4,"Ready",IF(COUNTA(E108:H108)&lt;4,"Incomplete","With support"))))</f>
        <v/>
      </c>
      <c r="K108" s="21" t="n"/>
    </row>
    <row r="109">
      <c r="A109" s="21" t="n"/>
      <c r="B109" s="21" t="n"/>
      <c r="C109" s="21" t="n"/>
      <c r="D109" s="21" t="n"/>
      <c r="E109" s="21" t="n"/>
      <c r="F109" s="21" t="n"/>
      <c r="G109" s="21" t="n"/>
      <c r="H109" s="21" t="n"/>
      <c r="I109" s="21" t="n"/>
      <c r="J109" s="22">
        <f>IF(A109="","",IF(COUNTIF(E109:H109,"Not yet")&gt;0,"Not yet",IF(COUNTIF(E109:H109,"Ready")=4,"Ready",IF(COUNTA(E109:H109)&lt;4,"Incomplete","With support"))))</f>
        <v/>
      </c>
      <c r="K109" s="21" t="n"/>
    </row>
    <row r="110">
      <c r="A110" s="21" t="n"/>
      <c r="B110" s="21" t="n"/>
      <c r="C110" s="21" t="n"/>
      <c r="D110" s="21" t="n"/>
      <c r="E110" s="21" t="n"/>
      <c r="F110" s="21" t="n"/>
      <c r="G110" s="21" t="n"/>
      <c r="H110" s="21" t="n"/>
      <c r="I110" s="21" t="n"/>
      <c r="J110" s="22">
        <f>IF(A110="","",IF(COUNTIF(E110:H110,"Not yet")&gt;0,"Not yet",IF(COUNTIF(E110:H110,"Ready")=4,"Ready",IF(COUNTA(E110:H110)&lt;4,"Incomplete","With support"))))</f>
        <v/>
      </c>
      <c r="K110" s="21" t="n"/>
    </row>
    <row r="111">
      <c r="A111" s="21" t="n"/>
      <c r="B111" s="21" t="n"/>
      <c r="C111" s="21" t="n"/>
      <c r="D111" s="21" t="n"/>
      <c r="E111" s="21" t="n"/>
      <c r="F111" s="21" t="n"/>
      <c r="G111" s="21" t="n"/>
      <c r="H111" s="21" t="n"/>
      <c r="I111" s="21" t="n"/>
      <c r="J111" s="22">
        <f>IF(A111="","",IF(COUNTIF(E111:H111,"Not yet")&gt;0,"Not yet",IF(COUNTIF(E111:H111,"Ready")=4,"Ready",IF(COUNTA(E111:H111)&lt;4,"Incomplete","With support"))))</f>
        <v/>
      </c>
      <c r="K111" s="21" t="n"/>
    </row>
    <row r="112">
      <c r="A112" s="21" t="n"/>
      <c r="B112" s="21" t="n"/>
      <c r="C112" s="21" t="n"/>
      <c r="D112" s="21" t="n"/>
      <c r="E112" s="21" t="n"/>
      <c r="F112" s="21" t="n"/>
      <c r="G112" s="21" t="n"/>
      <c r="H112" s="21" t="n"/>
      <c r="I112" s="21" t="n"/>
      <c r="J112" s="22">
        <f>IF(A112="","",IF(COUNTIF(E112:H112,"Not yet")&gt;0,"Not yet",IF(COUNTIF(E112:H112,"Ready")=4,"Ready",IF(COUNTA(E112:H112)&lt;4,"Incomplete","With support"))))</f>
        <v/>
      </c>
      <c r="K112" s="21" t="n"/>
    </row>
    <row r="113">
      <c r="A113" s="21" t="n"/>
      <c r="B113" s="21" t="n"/>
      <c r="C113" s="21" t="n"/>
      <c r="D113" s="21" t="n"/>
      <c r="E113" s="21" t="n"/>
      <c r="F113" s="21" t="n"/>
      <c r="G113" s="21" t="n"/>
      <c r="H113" s="21" t="n"/>
      <c r="I113" s="21" t="n"/>
      <c r="J113" s="22">
        <f>IF(A113="","",IF(COUNTIF(E113:H113,"Not yet")&gt;0,"Not yet",IF(COUNTIF(E113:H113,"Ready")=4,"Ready",IF(COUNTA(E113:H113)&lt;4,"Incomplete","With support"))))</f>
        <v/>
      </c>
      <c r="K113" s="21" t="n"/>
    </row>
    <row r="114">
      <c r="A114" s="21" t="n"/>
      <c r="B114" s="21" t="n"/>
      <c r="C114" s="21" t="n"/>
      <c r="D114" s="21" t="n"/>
      <c r="E114" s="21" t="n"/>
      <c r="F114" s="21" t="n"/>
      <c r="G114" s="21" t="n"/>
      <c r="H114" s="21" t="n"/>
      <c r="I114" s="21" t="n"/>
      <c r="J114" s="22">
        <f>IF(A114="","",IF(COUNTIF(E114:H114,"Not yet")&gt;0,"Not yet",IF(COUNTIF(E114:H114,"Ready")=4,"Ready",IF(COUNTA(E114:H114)&lt;4,"Incomplete","With support"))))</f>
        <v/>
      </c>
      <c r="K114" s="21" t="n"/>
    </row>
    <row r="115">
      <c r="A115" s="21" t="n"/>
      <c r="B115" s="21" t="n"/>
      <c r="C115" s="21" t="n"/>
      <c r="D115" s="21" t="n"/>
      <c r="E115" s="21" t="n"/>
      <c r="F115" s="21" t="n"/>
      <c r="G115" s="21" t="n"/>
      <c r="H115" s="21" t="n"/>
      <c r="I115" s="21" t="n"/>
      <c r="J115" s="22">
        <f>IF(A115="","",IF(COUNTIF(E115:H115,"Not yet")&gt;0,"Not yet",IF(COUNTIF(E115:H115,"Ready")=4,"Ready",IF(COUNTA(E115:H115)&lt;4,"Incomplete","With support"))))</f>
        <v/>
      </c>
      <c r="K115" s="21" t="n"/>
    </row>
    <row r="116">
      <c r="A116" s="21" t="n"/>
      <c r="B116" s="21" t="n"/>
      <c r="C116" s="21" t="n"/>
      <c r="D116" s="21" t="n"/>
      <c r="E116" s="21" t="n"/>
      <c r="F116" s="21" t="n"/>
      <c r="G116" s="21" t="n"/>
      <c r="H116" s="21" t="n"/>
      <c r="I116" s="21" t="n"/>
      <c r="J116" s="22">
        <f>IF(A116="","",IF(COUNTIF(E116:H116,"Not yet")&gt;0,"Not yet",IF(COUNTIF(E116:H116,"Ready")=4,"Ready",IF(COUNTA(E116:H116)&lt;4,"Incomplete","With support"))))</f>
        <v/>
      </c>
      <c r="K116" s="21" t="n"/>
    </row>
    <row r="117">
      <c r="A117" s="21" t="n"/>
      <c r="B117" s="21" t="n"/>
      <c r="C117" s="21" t="n"/>
      <c r="D117" s="21" t="n"/>
      <c r="E117" s="21" t="n"/>
      <c r="F117" s="21" t="n"/>
      <c r="G117" s="21" t="n"/>
      <c r="H117" s="21" t="n"/>
      <c r="I117" s="21" t="n"/>
      <c r="J117" s="22">
        <f>IF(A117="","",IF(COUNTIF(E117:H117,"Not yet")&gt;0,"Not yet",IF(COUNTIF(E117:H117,"Ready")=4,"Ready",IF(COUNTA(E117:H117)&lt;4,"Incomplete","With support"))))</f>
        <v/>
      </c>
      <c r="K117" s="21" t="n"/>
    </row>
    <row r="118">
      <c r="A118" s="21" t="n"/>
      <c r="B118" s="21" t="n"/>
      <c r="C118" s="21" t="n"/>
      <c r="D118" s="21" t="n"/>
      <c r="E118" s="21" t="n"/>
      <c r="F118" s="21" t="n"/>
      <c r="G118" s="21" t="n"/>
      <c r="H118" s="21" t="n"/>
      <c r="I118" s="21" t="n"/>
      <c r="J118" s="22">
        <f>IF(A118="","",IF(COUNTIF(E118:H118,"Not yet")&gt;0,"Not yet",IF(COUNTIF(E118:H118,"Ready")=4,"Ready",IF(COUNTA(E118:H118)&lt;4,"Incomplete","With support"))))</f>
        <v/>
      </c>
      <c r="K118" s="21" t="n"/>
    </row>
    <row r="119">
      <c r="A119" s="21" t="n"/>
      <c r="B119" s="21" t="n"/>
      <c r="C119" s="21" t="n"/>
      <c r="D119" s="21" t="n"/>
      <c r="E119" s="21" t="n"/>
      <c r="F119" s="21" t="n"/>
      <c r="G119" s="21" t="n"/>
      <c r="H119" s="21" t="n"/>
      <c r="I119" s="21" t="n"/>
      <c r="J119" s="22">
        <f>IF(A119="","",IF(COUNTIF(E119:H119,"Not yet")&gt;0,"Not yet",IF(COUNTIF(E119:H119,"Ready")=4,"Ready",IF(COUNTA(E119:H119)&lt;4,"Incomplete","With support"))))</f>
        <v/>
      </c>
      <c r="K119" s="21" t="n"/>
    </row>
    <row r="120">
      <c r="A120" s="21" t="n"/>
      <c r="B120" s="21" t="n"/>
      <c r="C120" s="21" t="n"/>
      <c r="D120" s="21" t="n"/>
      <c r="E120" s="21" t="n"/>
      <c r="F120" s="21" t="n"/>
      <c r="G120" s="21" t="n"/>
      <c r="H120" s="21" t="n"/>
      <c r="I120" s="21" t="n"/>
      <c r="J120" s="22">
        <f>IF(A120="","",IF(COUNTIF(E120:H120,"Not yet")&gt;0,"Not yet",IF(COUNTIF(E120:H120,"Ready")=4,"Ready",IF(COUNTA(E120:H120)&lt;4,"Incomplete","With support"))))</f>
        <v/>
      </c>
      <c r="K120" s="21" t="n"/>
    </row>
    <row r="121">
      <c r="A121" s="21" t="n"/>
      <c r="B121" s="21" t="n"/>
      <c r="C121" s="21" t="n"/>
      <c r="D121" s="21" t="n"/>
      <c r="E121" s="21" t="n"/>
      <c r="F121" s="21" t="n"/>
      <c r="G121" s="21" t="n"/>
      <c r="H121" s="21" t="n"/>
      <c r="I121" s="21" t="n"/>
      <c r="J121" s="22">
        <f>IF(A121="","",IF(COUNTIF(E121:H121,"Not yet")&gt;0,"Not yet",IF(COUNTIF(E121:H121,"Ready")=4,"Ready",IF(COUNTA(E121:H121)&lt;4,"Incomplete","With support"))))</f>
        <v/>
      </c>
      <c r="K121" s="21" t="n"/>
    </row>
    <row r="122">
      <c r="A122" s="21" t="n"/>
      <c r="B122" s="21" t="n"/>
      <c r="C122" s="21" t="n"/>
      <c r="D122" s="21" t="n"/>
      <c r="E122" s="21" t="n"/>
      <c r="F122" s="21" t="n"/>
      <c r="G122" s="21" t="n"/>
      <c r="H122" s="21" t="n"/>
      <c r="I122" s="21" t="n"/>
      <c r="J122" s="22">
        <f>IF(A122="","",IF(COUNTIF(E122:H122,"Not yet")&gt;0,"Not yet",IF(COUNTIF(E122:H122,"Ready")=4,"Ready",IF(COUNTA(E122:H122)&lt;4,"Incomplete","With support"))))</f>
        <v/>
      </c>
      <c r="K122" s="21" t="n"/>
    </row>
    <row r="123">
      <c r="A123" s="21" t="n"/>
      <c r="B123" s="21" t="n"/>
      <c r="C123" s="21" t="n"/>
      <c r="D123" s="21" t="n"/>
      <c r="E123" s="21" t="n"/>
      <c r="F123" s="21" t="n"/>
      <c r="G123" s="21" t="n"/>
      <c r="H123" s="21" t="n"/>
      <c r="I123" s="21" t="n"/>
      <c r="J123" s="22">
        <f>IF(A123="","",IF(COUNTIF(E123:H123,"Not yet")&gt;0,"Not yet",IF(COUNTIF(E123:H123,"Ready")=4,"Ready",IF(COUNTA(E123:H123)&lt;4,"Incomplete","With support"))))</f>
        <v/>
      </c>
      <c r="K123" s="21" t="n"/>
    </row>
    <row r="124">
      <c r="A124" s="21" t="n"/>
      <c r="B124" s="21" t="n"/>
      <c r="C124" s="21" t="n"/>
      <c r="D124" s="21" t="n"/>
      <c r="E124" s="21" t="n"/>
      <c r="F124" s="21" t="n"/>
      <c r="G124" s="21" t="n"/>
      <c r="H124" s="21" t="n"/>
      <c r="I124" s="21" t="n"/>
      <c r="J124" s="22">
        <f>IF(A124="","",IF(COUNTIF(E124:H124,"Not yet")&gt;0,"Not yet",IF(COUNTIF(E124:H124,"Ready")=4,"Ready",IF(COUNTA(E124:H124)&lt;4,"Incomplete","With support"))))</f>
        <v/>
      </c>
      <c r="K124" s="21" t="n"/>
    </row>
    <row r="125">
      <c r="A125" s="21" t="n"/>
      <c r="B125" s="21" t="n"/>
      <c r="C125" s="21" t="n"/>
      <c r="D125" s="21" t="n"/>
      <c r="E125" s="21" t="n"/>
      <c r="F125" s="21" t="n"/>
      <c r="G125" s="21" t="n"/>
      <c r="H125" s="21" t="n"/>
      <c r="I125" s="21" t="n"/>
      <c r="J125" s="22">
        <f>IF(A125="","",IF(COUNTIF(E125:H125,"Not yet")&gt;0,"Not yet",IF(COUNTIF(E125:H125,"Ready")=4,"Ready",IF(COUNTA(E125:H125)&lt;4,"Incomplete","With support"))))</f>
        <v/>
      </c>
      <c r="K125" s="21" t="n"/>
    </row>
    <row r="126">
      <c r="A126" s="21" t="n"/>
      <c r="B126" s="21" t="n"/>
      <c r="C126" s="21" t="n"/>
      <c r="D126" s="21" t="n"/>
      <c r="E126" s="21" t="n"/>
      <c r="F126" s="21" t="n"/>
      <c r="G126" s="21" t="n"/>
      <c r="H126" s="21" t="n"/>
      <c r="I126" s="21" t="n"/>
      <c r="J126" s="22">
        <f>IF(A126="","",IF(COUNTIF(E126:H126,"Not yet")&gt;0,"Not yet",IF(COUNTIF(E126:H126,"Ready")=4,"Ready",IF(COUNTA(E126:H126)&lt;4,"Incomplete","With support"))))</f>
        <v/>
      </c>
      <c r="K126" s="21" t="n"/>
    </row>
    <row r="127">
      <c r="A127" s="21" t="n"/>
      <c r="B127" s="21" t="n"/>
      <c r="C127" s="21" t="n"/>
      <c r="D127" s="21" t="n"/>
      <c r="E127" s="21" t="n"/>
      <c r="F127" s="21" t="n"/>
      <c r="G127" s="21" t="n"/>
      <c r="H127" s="21" t="n"/>
      <c r="I127" s="21" t="n"/>
      <c r="J127" s="22">
        <f>IF(A127="","",IF(COUNTIF(E127:H127,"Not yet")&gt;0,"Not yet",IF(COUNTIF(E127:H127,"Ready")=4,"Ready",IF(COUNTA(E127:H127)&lt;4,"Incomplete","With support"))))</f>
        <v/>
      </c>
      <c r="K127" s="21" t="n"/>
    </row>
    <row r="128">
      <c r="A128" s="21" t="n"/>
      <c r="B128" s="21" t="n"/>
      <c r="C128" s="21" t="n"/>
      <c r="D128" s="21" t="n"/>
      <c r="E128" s="21" t="n"/>
      <c r="F128" s="21" t="n"/>
      <c r="G128" s="21" t="n"/>
      <c r="H128" s="21" t="n"/>
      <c r="I128" s="21" t="n"/>
      <c r="J128" s="22">
        <f>IF(A128="","",IF(COUNTIF(E128:H128,"Not yet")&gt;0,"Not yet",IF(COUNTIF(E128:H128,"Ready")=4,"Ready",IF(COUNTA(E128:H128)&lt;4,"Incomplete","With support"))))</f>
        <v/>
      </c>
      <c r="K128" s="21" t="n"/>
    </row>
    <row r="129">
      <c r="A129" s="21" t="n"/>
      <c r="B129" s="21" t="n"/>
      <c r="C129" s="21" t="n"/>
      <c r="D129" s="21" t="n"/>
      <c r="E129" s="21" t="n"/>
      <c r="F129" s="21" t="n"/>
      <c r="G129" s="21" t="n"/>
      <c r="H129" s="21" t="n"/>
      <c r="I129" s="21" t="n"/>
      <c r="J129" s="22">
        <f>IF(A129="","",IF(COUNTIF(E129:H129,"Not yet")&gt;0,"Not yet",IF(COUNTIF(E129:H129,"Ready")=4,"Ready",IF(COUNTA(E129:H129)&lt;4,"Incomplete","With support"))))</f>
        <v/>
      </c>
      <c r="K129" s="21" t="n"/>
    </row>
    <row r="130">
      <c r="A130" s="21" t="n"/>
      <c r="B130" s="21" t="n"/>
      <c r="C130" s="21" t="n"/>
      <c r="D130" s="21" t="n"/>
      <c r="E130" s="21" t="n"/>
      <c r="F130" s="21" t="n"/>
      <c r="G130" s="21" t="n"/>
      <c r="H130" s="21" t="n"/>
      <c r="I130" s="21" t="n"/>
      <c r="J130" s="22">
        <f>IF(A130="","",IF(COUNTIF(E130:H130,"Not yet")&gt;0,"Not yet",IF(COUNTIF(E130:H130,"Ready")=4,"Ready",IF(COUNTA(E130:H130)&lt;4,"Incomplete","With support"))))</f>
        <v/>
      </c>
      <c r="K130" s="21" t="n"/>
    </row>
    <row r="131">
      <c r="A131" s="21" t="n"/>
      <c r="B131" s="21" t="n"/>
      <c r="C131" s="21" t="n"/>
      <c r="D131" s="21" t="n"/>
      <c r="E131" s="21" t="n"/>
      <c r="F131" s="21" t="n"/>
      <c r="G131" s="21" t="n"/>
      <c r="H131" s="21" t="n"/>
      <c r="I131" s="21" t="n"/>
      <c r="J131" s="22">
        <f>IF(A131="","",IF(COUNTIF(E131:H131,"Not yet")&gt;0,"Not yet",IF(COUNTIF(E131:H131,"Ready")=4,"Ready",IF(COUNTA(E131:H131)&lt;4,"Incomplete","With support"))))</f>
        <v/>
      </c>
      <c r="K131" s="21" t="n"/>
    </row>
    <row r="132">
      <c r="A132" s="21" t="n"/>
      <c r="B132" s="21" t="n"/>
      <c r="C132" s="21" t="n"/>
      <c r="D132" s="21" t="n"/>
      <c r="E132" s="21" t="n"/>
      <c r="F132" s="21" t="n"/>
      <c r="G132" s="21" t="n"/>
      <c r="H132" s="21" t="n"/>
      <c r="I132" s="21" t="n"/>
      <c r="J132" s="22">
        <f>IF(A132="","",IF(COUNTIF(E132:H132,"Not yet")&gt;0,"Not yet",IF(COUNTIF(E132:H132,"Ready")=4,"Ready",IF(COUNTA(E132:H132)&lt;4,"Incomplete","With support"))))</f>
        <v/>
      </c>
      <c r="K132" s="21" t="n"/>
    </row>
    <row r="133">
      <c r="A133" s="21" t="n"/>
      <c r="B133" s="21" t="n"/>
      <c r="C133" s="21" t="n"/>
      <c r="D133" s="21" t="n"/>
      <c r="E133" s="21" t="n"/>
      <c r="F133" s="21" t="n"/>
      <c r="G133" s="21" t="n"/>
      <c r="H133" s="21" t="n"/>
      <c r="I133" s="21" t="n"/>
      <c r="J133" s="22">
        <f>IF(A133="","",IF(COUNTIF(E133:H133,"Not yet")&gt;0,"Not yet",IF(COUNTIF(E133:H133,"Ready")=4,"Ready",IF(COUNTA(E133:H133)&lt;4,"Incomplete","With support"))))</f>
        <v/>
      </c>
      <c r="K133" s="21" t="n"/>
    </row>
    <row r="134">
      <c r="A134" s="21" t="n"/>
      <c r="B134" s="21" t="n"/>
      <c r="C134" s="21" t="n"/>
      <c r="D134" s="21" t="n"/>
      <c r="E134" s="21" t="n"/>
      <c r="F134" s="21" t="n"/>
      <c r="G134" s="21" t="n"/>
      <c r="H134" s="21" t="n"/>
      <c r="I134" s="21" t="n"/>
      <c r="J134" s="22">
        <f>IF(A134="","",IF(COUNTIF(E134:H134,"Not yet")&gt;0,"Not yet",IF(COUNTIF(E134:H134,"Ready")=4,"Ready",IF(COUNTA(E134:H134)&lt;4,"Incomplete","With support"))))</f>
        <v/>
      </c>
      <c r="K134" s="21" t="n"/>
    </row>
    <row r="135">
      <c r="A135" s="21" t="n"/>
      <c r="B135" s="21" t="n"/>
      <c r="C135" s="21" t="n"/>
      <c r="D135" s="21" t="n"/>
      <c r="E135" s="21" t="n"/>
      <c r="F135" s="21" t="n"/>
      <c r="G135" s="21" t="n"/>
      <c r="H135" s="21" t="n"/>
      <c r="I135" s="21" t="n"/>
      <c r="J135" s="22">
        <f>IF(A135="","",IF(COUNTIF(E135:H135,"Not yet")&gt;0,"Not yet",IF(COUNTIF(E135:H135,"Ready")=4,"Ready",IF(COUNTA(E135:H135)&lt;4,"Incomplete","With support"))))</f>
        <v/>
      </c>
      <c r="K135" s="21" t="n"/>
    </row>
    <row r="136">
      <c r="A136" s="21" t="n"/>
      <c r="B136" s="21" t="n"/>
      <c r="C136" s="21" t="n"/>
      <c r="D136" s="21" t="n"/>
      <c r="E136" s="21" t="n"/>
      <c r="F136" s="21" t="n"/>
      <c r="G136" s="21" t="n"/>
      <c r="H136" s="21" t="n"/>
      <c r="I136" s="21" t="n"/>
      <c r="J136" s="22">
        <f>IF(A136="","",IF(COUNTIF(E136:H136,"Not yet")&gt;0,"Not yet",IF(COUNTIF(E136:H136,"Ready")=4,"Ready",IF(COUNTA(E136:H136)&lt;4,"Incomplete","With support"))))</f>
        <v/>
      </c>
      <c r="K136" s="21" t="n"/>
    </row>
    <row r="137">
      <c r="A137" s="21" t="n"/>
      <c r="B137" s="21" t="n"/>
      <c r="C137" s="21" t="n"/>
      <c r="D137" s="21" t="n"/>
      <c r="E137" s="21" t="n"/>
      <c r="F137" s="21" t="n"/>
      <c r="G137" s="21" t="n"/>
      <c r="H137" s="21" t="n"/>
      <c r="I137" s="21" t="n"/>
      <c r="J137" s="22">
        <f>IF(A137="","",IF(COUNTIF(E137:H137,"Not yet")&gt;0,"Not yet",IF(COUNTIF(E137:H137,"Ready")=4,"Ready",IF(COUNTA(E137:H137)&lt;4,"Incomplete","With support"))))</f>
        <v/>
      </c>
      <c r="K137" s="21" t="n"/>
    </row>
    <row r="138">
      <c r="A138" s="21" t="n"/>
      <c r="B138" s="21" t="n"/>
      <c r="C138" s="21" t="n"/>
      <c r="D138" s="21" t="n"/>
      <c r="E138" s="21" t="n"/>
      <c r="F138" s="21" t="n"/>
      <c r="G138" s="21" t="n"/>
      <c r="H138" s="21" t="n"/>
      <c r="I138" s="21" t="n"/>
      <c r="J138" s="22">
        <f>IF(A138="","",IF(COUNTIF(E138:H138,"Not yet")&gt;0,"Not yet",IF(COUNTIF(E138:H138,"Ready")=4,"Ready",IF(COUNTA(E138:H138)&lt;4,"Incomplete","With support"))))</f>
        <v/>
      </c>
      <c r="K138" s="21" t="n"/>
    </row>
    <row r="139">
      <c r="A139" s="21" t="n"/>
      <c r="B139" s="21" t="n"/>
      <c r="C139" s="21" t="n"/>
      <c r="D139" s="21" t="n"/>
      <c r="E139" s="21" t="n"/>
      <c r="F139" s="21" t="n"/>
      <c r="G139" s="21" t="n"/>
      <c r="H139" s="21" t="n"/>
      <c r="I139" s="21" t="n"/>
      <c r="J139" s="22">
        <f>IF(A139="","",IF(COUNTIF(E139:H139,"Not yet")&gt;0,"Not yet",IF(COUNTIF(E139:H139,"Ready")=4,"Ready",IF(COUNTA(E139:H139)&lt;4,"Incomplete","With support"))))</f>
        <v/>
      </c>
      <c r="K139" s="21" t="n"/>
    </row>
    <row r="140">
      <c r="A140" s="21" t="n"/>
      <c r="B140" s="21" t="n"/>
      <c r="C140" s="21" t="n"/>
      <c r="D140" s="21" t="n"/>
      <c r="E140" s="21" t="n"/>
      <c r="F140" s="21" t="n"/>
      <c r="G140" s="21" t="n"/>
      <c r="H140" s="21" t="n"/>
      <c r="I140" s="21" t="n"/>
      <c r="J140" s="22">
        <f>IF(A140="","",IF(COUNTIF(E140:H140,"Not yet")&gt;0,"Not yet",IF(COUNTIF(E140:H140,"Ready")=4,"Ready",IF(COUNTA(E140:H140)&lt;4,"Incomplete","With support"))))</f>
        <v/>
      </c>
      <c r="K140" s="21" t="n"/>
    </row>
    <row r="141">
      <c r="A141" s="21" t="n"/>
      <c r="B141" s="21" t="n"/>
      <c r="C141" s="21" t="n"/>
      <c r="D141" s="21" t="n"/>
      <c r="E141" s="21" t="n"/>
      <c r="F141" s="21" t="n"/>
      <c r="G141" s="21" t="n"/>
      <c r="H141" s="21" t="n"/>
      <c r="I141" s="21" t="n"/>
      <c r="J141" s="22">
        <f>IF(A141="","",IF(COUNTIF(E141:H141,"Not yet")&gt;0,"Not yet",IF(COUNTIF(E141:H141,"Ready")=4,"Ready",IF(COUNTA(E141:H141)&lt;4,"Incomplete","With support"))))</f>
        <v/>
      </c>
      <c r="K141" s="21" t="n"/>
    </row>
    <row r="142">
      <c r="A142" s="21" t="n"/>
      <c r="B142" s="21" t="n"/>
      <c r="C142" s="21" t="n"/>
      <c r="D142" s="21" t="n"/>
      <c r="E142" s="21" t="n"/>
      <c r="F142" s="21" t="n"/>
      <c r="G142" s="21" t="n"/>
      <c r="H142" s="21" t="n"/>
      <c r="I142" s="21" t="n"/>
      <c r="J142" s="22">
        <f>IF(A142="","",IF(COUNTIF(E142:H142,"Not yet")&gt;0,"Not yet",IF(COUNTIF(E142:H142,"Ready")=4,"Ready",IF(COUNTA(E142:H142)&lt;4,"Incomplete","With support"))))</f>
        <v/>
      </c>
      <c r="K142" s="21" t="n"/>
    </row>
    <row r="143">
      <c r="A143" s="21" t="n"/>
      <c r="B143" s="21" t="n"/>
      <c r="C143" s="21" t="n"/>
      <c r="D143" s="21" t="n"/>
      <c r="E143" s="21" t="n"/>
      <c r="F143" s="21" t="n"/>
      <c r="G143" s="21" t="n"/>
      <c r="H143" s="21" t="n"/>
      <c r="I143" s="21" t="n"/>
      <c r="J143" s="22">
        <f>IF(A143="","",IF(COUNTIF(E143:H143,"Not yet")&gt;0,"Not yet",IF(COUNTIF(E143:H143,"Ready")=4,"Ready",IF(COUNTA(E143:H143)&lt;4,"Incomplete","With support"))))</f>
        <v/>
      </c>
      <c r="K143" s="21" t="n"/>
    </row>
    <row r="144">
      <c r="A144" s="21" t="n"/>
      <c r="B144" s="21" t="n"/>
      <c r="C144" s="21" t="n"/>
      <c r="D144" s="21" t="n"/>
      <c r="E144" s="21" t="n"/>
      <c r="F144" s="21" t="n"/>
      <c r="G144" s="21" t="n"/>
      <c r="H144" s="21" t="n"/>
      <c r="I144" s="21" t="n"/>
      <c r="J144" s="22">
        <f>IF(A144="","",IF(COUNTIF(E144:H144,"Not yet")&gt;0,"Not yet",IF(COUNTIF(E144:H144,"Ready")=4,"Ready",IF(COUNTA(E144:H144)&lt;4,"Incomplete","With support"))))</f>
        <v/>
      </c>
      <c r="K144" s="21" t="n"/>
    </row>
    <row r="145">
      <c r="A145" s="21" t="n"/>
      <c r="B145" s="21" t="n"/>
      <c r="C145" s="21" t="n"/>
      <c r="D145" s="21" t="n"/>
      <c r="E145" s="21" t="n"/>
      <c r="F145" s="21" t="n"/>
      <c r="G145" s="21" t="n"/>
      <c r="H145" s="21" t="n"/>
      <c r="I145" s="21" t="n"/>
      <c r="J145" s="22">
        <f>IF(A145="","",IF(COUNTIF(E145:H145,"Not yet")&gt;0,"Not yet",IF(COUNTIF(E145:H145,"Ready")=4,"Ready",IF(COUNTA(E145:H145)&lt;4,"Incomplete","With support"))))</f>
        <v/>
      </c>
      <c r="K145" s="21" t="n"/>
    </row>
    <row r="146">
      <c r="A146" s="21" t="n"/>
      <c r="B146" s="21" t="n"/>
      <c r="C146" s="21" t="n"/>
      <c r="D146" s="21" t="n"/>
      <c r="E146" s="21" t="n"/>
      <c r="F146" s="21" t="n"/>
      <c r="G146" s="21" t="n"/>
      <c r="H146" s="21" t="n"/>
      <c r="I146" s="21" t="n"/>
      <c r="J146" s="22">
        <f>IF(A146="","",IF(COUNTIF(E146:H146,"Not yet")&gt;0,"Not yet",IF(COUNTIF(E146:H146,"Ready")=4,"Ready",IF(COUNTA(E146:H146)&lt;4,"Incomplete","With support"))))</f>
        <v/>
      </c>
      <c r="K146" s="21" t="n"/>
    </row>
    <row r="147">
      <c r="A147" s="21" t="n"/>
      <c r="B147" s="21" t="n"/>
      <c r="C147" s="21" t="n"/>
      <c r="D147" s="21" t="n"/>
      <c r="E147" s="21" t="n"/>
      <c r="F147" s="21" t="n"/>
      <c r="G147" s="21" t="n"/>
      <c r="H147" s="21" t="n"/>
      <c r="I147" s="21" t="n"/>
      <c r="J147" s="22">
        <f>IF(A147="","",IF(COUNTIF(E147:H147,"Not yet")&gt;0,"Not yet",IF(COUNTIF(E147:H147,"Ready")=4,"Ready",IF(COUNTA(E147:H147)&lt;4,"Incomplete","With support"))))</f>
        <v/>
      </c>
      <c r="K147" s="21" t="n"/>
    </row>
    <row r="148">
      <c r="A148" s="21" t="n"/>
      <c r="B148" s="21" t="n"/>
      <c r="C148" s="21" t="n"/>
      <c r="D148" s="21" t="n"/>
      <c r="E148" s="21" t="n"/>
      <c r="F148" s="21" t="n"/>
      <c r="G148" s="21" t="n"/>
      <c r="H148" s="21" t="n"/>
      <c r="I148" s="21" t="n"/>
      <c r="J148" s="22">
        <f>IF(A148="","",IF(COUNTIF(E148:H148,"Not yet")&gt;0,"Not yet",IF(COUNTIF(E148:H148,"Ready")=4,"Ready",IF(COUNTA(E148:H148)&lt;4,"Incomplete","With support"))))</f>
        <v/>
      </c>
      <c r="K148" s="21" t="n"/>
    </row>
    <row r="149">
      <c r="A149" s="21" t="n"/>
      <c r="B149" s="21" t="n"/>
      <c r="C149" s="21" t="n"/>
      <c r="D149" s="21" t="n"/>
      <c r="E149" s="21" t="n"/>
      <c r="F149" s="21" t="n"/>
      <c r="G149" s="21" t="n"/>
      <c r="H149" s="21" t="n"/>
      <c r="I149" s="21" t="n"/>
      <c r="J149" s="22">
        <f>IF(A149="","",IF(COUNTIF(E149:H149,"Not yet")&gt;0,"Not yet",IF(COUNTIF(E149:H149,"Ready")=4,"Ready",IF(COUNTA(E149:H149)&lt;4,"Incomplete","With support"))))</f>
        <v/>
      </c>
      <c r="K149" s="21" t="n"/>
    </row>
    <row r="150">
      <c r="A150" s="21" t="n"/>
      <c r="B150" s="21" t="n"/>
      <c r="C150" s="21" t="n"/>
      <c r="D150" s="21" t="n"/>
      <c r="E150" s="21" t="n"/>
      <c r="F150" s="21" t="n"/>
      <c r="G150" s="21" t="n"/>
      <c r="H150" s="21" t="n"/>
      <c r="I150" s="21" t="n"/>
      <c r="J150" s="22">
        <f>IF(A150="","",IF(COUNTIF(E150:H150,"Not yet")&gt;0,"Not yet",IF(COUNTIF(E150:H150,"Ready")=4,"Ready",IF(COUNTA(E150:H150)&lt;4,"Incomplete","With support"))))</f>
        <v/>
      </c>
      <c r="K150" s="21" t="n"/>
    </row>
    <row r="151">
      <c r="A151" s="21" t="n"/>
      <c r="B151" s="21" t="n"/>
      <c r="C151" s="21" t="n"/>
      <c r="D151" s="21" t="n"/>
      <c r="E151" s="21" t="n"/>
      <c r="F151" s="21" t="n"/>
      <c r="G151" s="21" t="n"/>
      <c r="H151" s="21" t="n"/>
      <c r="I151" s="21" t="n"/>
      <c r="J151" s="22">
        <f>IF(A151="","",IF(COUNTIF(E151:H151,"Not yet")&gt;0,"Not yet",IF(COUNTIF(E151:H151,"Ready")=4,"Ready",IF(COUNTA(E151:H151)&lt;4,"Incomplete","With support"))))</f>
        <v/>
      </c>
      <c r="K151" s="21" t="n"/>
    </row>
    <row r="152">
      <c r="A152" s="21" t="n"/>
      <c r="B152" s="21" t="n"/>
      <c r="C152" s="21" t="n"/>
      <c r="D152" s="21" t="n"/>
      <c r="E152" s="21" t="n"/>
      <c r="F152" s="21" t="n"/>
      <c r="G152" s="21" t="n"/>
      <c r="H152" s="21" t="n"/>
      <c r="I152" s="21" t="n"/>
      <c r="J152" s="22">
        <f>IF(A152="","",IF(COUNTIF(E152:H152,"Not yet")&gt;0,"Not yet",IF(COUNTIF(E152:H152,"Ready")=4,"Ready",IF(COUNTA(E152:H152)&lt;4,"Incomplete","With support"))))</f>
        <v/>
      </c>
      <c r="K152" s="21" t="n"/>
    </row>
    <row r="153">
      <c r="A153" s="21" t="n"/>
      <c r="B153" s="21" t="n"/>
      <c r="C153" s="21" t="n"/>
      <c r="D153" s="21" t="n"/>
      <c r="E153" s="21" t="n"/>
      <c r="F153" s="21" t="n"/>
      <c r="G153" s="21" t="n"/>
      <c r="H153" s="21" t="n"/>
      <c r="I153" s="21" t="n"/>
      <c r="J153" s="22">
        <f>IF(A153="","",IF(COUNTIF(E153:H153,"Not yet")&gt;0,"Not yet",IF(COUNTIF(E153:H153,"Ready")=4,"Ready",IF(COUNTA(E153:H153)&lt;4,"Incomplete","With support"))))</f>
        <v/>
      </c>
      <c r="K153" s="21" t="n"/>
    </row>
    <row r="154">
      <c r="A154" s="21" t="n"/>
      <c r="B154" s="21" t="n"/>
      <c r="C154" s="21" t="n"/>
      <c r="D154" s="21" t="n"/>
      <c r="E154" s="21" t="n"/>
      <c r="F154" s="21" t="n"/>
      <c r="G154" s="21" t="n"/>
      <c r="H154" s="21" t="n"/>
      <c r="I154" s="21" t="n"/>
      <c r="J154" s="22">
        <f>IF(A154="","",IF(COUNTIF(E154:H154,"Not yet")&gt;0,"Not yet",IF(COUNTIF(E154:H154,"Ready")=4,"Ready",IF(COUNTA(E154:H154)&lt;4,"Incomplete","With support"))))</f>
        <v/>
      </c>
      <c r="K154" s="21" t="n"/>
    </row>
    <row r="155">
      <c r="A155" s="21" t="n"/>
      <c r="B155" s="21" t="n"/>
      <c r="C155" s="21" t="n"/>
      <c r="D155" s="21" t="n"/>
      <c r="E155" s="21" t="n"/>
      <c r="F155" s="21" t="n"/>
      <c r="G155" s="21" t="n"/>
      <c r="H155" s="21" t="n"/>
      <c r="I155" s="21" t="n"/>
      <c r="J155" s="22">
        <f>IF(A155="","",IF(COUNTIF(E155:H155,"Not yet")&gt;0,"Not yet",IF(COUNTIF(E155:H155,"Ready")=4,"Ready",IF(COUNTA(E155:H155)&lt;4,"Incomplete","With support"))))</f>
        <v/>
      </c>
      <c r="K155" s="21" t="n"/>
    </row>
    <row r="156">
      <c r="A156" s="21" t="n"/>
      <c r="B156" s="21" t="n"/>
      <c r="C156" s="21" t="n"/>
      <c r="D156" s="21" t="n"/>
      <c r="E156" s="21" t="n"/>
      <c r="F156" s="21" t="n"/>
      <c r="G156" s="21" t="n"/>
      <c r="H156" s="21" t="n"/>
      <c r="I156" s="21" t="n"/>
      <c r="J156" s="22">
        <f>IF(A156="","",IF(COUNTIF(E156:H156,"Not yet")&gt;0,"Not yet",IF(COUNTIF(E156:H156,"Ready")=4,"Ready",IF(COUNTA(E156:H156)&lt;4,"Incomplete","With support"))))</f>
        <v/>
      </c>
      <c r="K156" s="21" t="n"/>
    </row>
    <row r="157">
      <c r="A157" s="21" t="n"/>
      <c r="B157" s="21" t="n"/>
      <c r="C157" s="21" t="n"/>
      <c r="D157" s="21" t="n"/>
      <c r="E157" s="21" t="n"/>
      <c r="F157" s="21" t="n"/>
      <c r="G157" s="21" t="n"/>
      <c r="H157" s="21" t="n"/>
      <c r="I157" s="21" t="n"/>
      <c r="J157" s="22">
        <f>IF(A157="","",IF(COUNTIF(E157:H157,"Not yet")&gt;0,"Not yet",IF(COUNTIF(E157:H157,"Ready")=4,"Ready",IF(COUNTA(E157:H157)&lt;4,"Incomplete","With support"))))</f>
        <v/>
      </c>
      <c r="K157" s="21" t="n"/>
    </row>
    <row r="158">
      <c r="A158" s="21" t="n"/>
      <c r="B158" s="21" t="n"/>
      <c r="C158" s="21" t="n"/>
      <c r="D158" s="21" t="n"/>
      <c r="E158" s="21" t="n"/>
      <c r="F158" s="21" t="n"/>
      <c r="G158" s="21" t="n"/>
      <c r="H158" s="21" t="n"/>
      <c r="I158" s="21" t="n"/>
      <c r="J158" s="22">
        <f>IF(A158="","",IF(COUNTIF(E158:H158,"Not yet")&gt;0,"Not yet",IF(COUNTIF(E158:H158,"Ready")=4,"Ready",IF(COUNTA(E158:H158)&lt;4,"Incomplete","With support"))))</f>
        <v/>
      </c>
      <c r="K158" s="21" t="n"/>
    </row>
    <row r="159">
      <c r="A159" s="21" t="n"/>
      <c r="B159" s="21" t="n"/>
      <c r="C159" s="21" t="n"/>
      <c r="D159" s="21" t="n"/>
      <c r="E159" s="21" t="n"/>
      <c r="F159" s="21" t="n"/>
      <c r="G159" s="21" t="n"/>
      <c r="H159" s="21" t="n"/>
      <c r="I159" s="21" t="n"/>
      <c r="J159" s="22">
        <f>IF(A159="","",IF(COUNTIF(E159:H159,"Not yet")&gt;0,"Not yet",IF(COUNTIF(E159:H159,"Ready")=4,"Ready",IF(COUNTA(E159:H159)&lt;4,"Incomplete","With support"))))</f>
        <v/>
      </c>
      <c r="K159" s="21" t="n"/>
    </row>
    <row r="160">
      <c r="A160" s="21" t="n"/>
      <c r="B160" s="21" t="n"/>
      <c r="C160" s="21" t="n"/>
      <c r="D160" s="21" t="n"/>
      <c r="E160" s="21" t="n"/>
      <c r="F160" s="21" t="n"/>
      <c r="G160" s="21" t="n"/>
      <c r="H160" s="21" t="n"/>
      <c r="I160" s="21" t="n"/>
      <c r="J160" s="22">
        <f>IF(A160="","",IF(COUNTIF(E160:H160,"Not yet")&gt;0,"Not yet",IF(COUNTIF(E160:H160,"Ready")=4,"Ready",IF(COUNTA(E160:H160)&lt;4,"Incomplete","With support"))))</f>
        <v/>
      </c>
      <c r="K160" s="21" t="n"/>
    </row>
    <row r="161">
      <c r="A161" s="21" t="n"/>
      <c r="B161" s="21" t="n"/>
      <c r="C161" s="21" t="n"/>
      <c r="D161" s="21" t="n"/>
      <c r="E161" s="21" t="n"/>
      <c r="F161" s="21" t="n"/>
      <c r="G161" s="21" t="n"/>
      <c r="H161" s="21" t="n"/>
      <c r="I161" s="21" t="n"/>
      <c r="J161" s="22">
        <f>IF(A161="","",IF(COUNTIF(E161:H161,"Not yet")&gt;0,"Not yet",IF(COUNTIF(E161:H161,"Ready")=4,"Ready",IF(COUNTA(E161:H161)&lt;4,"Incomplete","With support"))))</f>
        <v/>
      </c>
      <c r="K161" s="21" t="n"/>
    </row>
    <row r="162">
      <c r="A162" s="21" t="n"/>
      <c r="B162" s="21" t="n"/>
      <c r="C162" s="21" t="n"/>
      <c r="D162" s="21" t="n"/>
      <c r="E162" s="21" t="n"/>
      <c r="F162" s="21" t="n"/>
      <c r="G162" s="21" t="n"/>
      <c r="H162" s="21" t="n"/>
      <c r="I162" s="21" t="n"/>
      <c r="J162" s="22">
        <f>IF(A162="","",IF(COUNTIF(E162:H162,"Not yet")&gt;0,"Not yet",IF(COUNTIF(E162:H162,"Ready")=4,"Ready",IF(COUNTA(E162:H162)&lt;4,"Incomplete","With support"))))</f>
        <v/>
      </c>
      <c r="K162" s="21" t="n"/>
    </row>
    <row r="163">
      <c r="A163" s="21" t="n"/>
      <c r="B163" s="21" t="n"/>
      <c r="C163" s="21" t="n"/>
      <c r="D163" s="21" t="n"/>
      <c r="E163" s="21" t="n"/>
      <c r="F163" s="21" t="n"/>
      <c r="G163" s="21" t="n"/>
      <c r="H163" s="21" t="n"/>
      <c r="I163" s="21" t="n"/>
      <c r="J163" s="22">
        <f>IF(A163="","",IF(COUNTIF(E163:H163,"Not yet")&gt;0,"Not yet",IF(COUNTIF(E163:H163,"Ready")=4,"Ready",IF(COUNTA(E163:H163)&lt;4,"Incomplete","With support"))))</f>
        <v/>
      </c>
      <c r="K163" s="21" t="n"/>
    </row>
    <row r="164">
      <c r="A164" s="21" t="n"/>
      <c r="B164" s="21" t="n"/>
      <c r="C164" s="21" t="n"/>
      <c r="D164" s="21" t="n"/>
      <c r="E164" s="21" t="n"/>
      <c r="F164" s="21" t="n"/>
      <c r="G164" s="21" t="n"/>
      <c r="H164" s="21" t="n"/>
      <c r="I164" s="21" t="n"/>
      <c r="J164" s="22">
        <f>IF(A164="","",IF(COUNTIF(E164:H164,"Not yet")&gt;0,"Not yet",IF(COUNTIF(E164:H164,"Ready")=4,"Ready",IF(COUNTA(E164:H164)&lt;4,"Incomplete","With support"))))</f>
        <v/>
      </c>
      <c r="K164" s="21" t="n"/>
    </row>
    <row r="165">
      <c r="A165" s="21" t="n"/>
      <c r="B165" s="21" t="n"/>
      <c r="C165" s="21" t="n"/>
      <c r="D165" s="21" t="n"/>
      <c r="E165" s="21" t="n"/>
      <c r="F165" s="21" t="n"/>
      <c r="G165" s="21" t="n"/>
      <c r="H165" s="21" t="n"/>
      <c r="I165" s="21" t="n"/>
      <c r="J165" s="22">
        <f>IF(A165="","",IF(COUNTIF(E165:H165,"Not yet")&gt;0,"Not yet",IF(COUNTIF(E165:H165,"Ready")=4,"Ready",IF(COUNTA(E165:H165)&lt;4,"Incomplete","With support"))))</f>
        <v/>
      </c>
      <c r="K165" s="21" t="n"/>
    </row>
    <row r="166">
      <c r="A166" s="21" t="n"/>
      <c r="B166" s="21" t="n"/>
      <c r="C166" s="21" t="n"/>
      <c r="D166" s="21" t="n"/>
      <c r="E166" s="21" t="n"/>
      <c r="F166" s="21" t="n"/>
      <c r="G166" s="21" t="n"/>
      <c r="H166" s="21" t="n"/>
      <c r="I166" s="21" t="n"/>
      <c r="J166" s="22">
        <f>IF(A166="","",IF(COUNTIF(E166:H166,"Not yet")&gt;0,"Not yet",IF(COUNTIF(E166:H166,"Ready")=4,"Ready",IF(COUNTA(E166:H166)&lt;4,"Incomplete","With support"))))</f>
        <v/>
      </c>
      <c r="K166" s="21" t="n"/>
    </row>
    <row r="167">
      <c r="A167" s="21" t="n"/>
      <c r="B167" s="21" t="n"/>
      <c r="C167" s="21" t="n"/>
      <c r="D167" s="21" t="n"/>
      <c r="E167" s="21" t="n"/>
      <c r="F167" s="21" t="n"/>
      <c r="G167" s="21" t="n"/>
      <c r="H167" s="21" t="n"/>
      <c r="I167" s="21" t="n"/>
      <c r="J167" s="22">
        <f>IF(A167="","",IF(COUNTIF(E167:H167,"Not yet")&gt;0,"Not yet",IF(COUNTIF(E167:H167,"Ready")=4,"Ready",IF(COUNTA(E167:H167)&lt;4,"Incomplete","With support"))))</f>
        <v/>
      </c>
      <c r="K167" s="21" t="n"/>
    </row>
    <row r="168">
      <c r="A168" s="21" t="n"/>
      <c r="B168" s="21" t="n"/>
      <c r="C168" s="21" t="n"/>
      <c r="D168" s="21" t="n"/>
      <c r="E168" s="21" t="n"/>
      <c r="F168" s="21" t="n"/>
      <c r="G168" s="21" t="n"/>
      <c r="H168" s="21" t="n"/>
      <c r="I168" s="21" t="n"/>
      <c r="J168" s="22">
        <f>IF(A168="","",IF(COUNTIF(E168:H168,"Not yet")&gt;0,"Not yet",IF(COUNTIF(E168:H168,"Ready")=4,"Ready",IF(COUNTA(E168:H168)&lt;4,"Incomplete","With support"))))</f>
        <v/>
      </c>
      <c r="K168" s="21" t="n"/>
    </row>
    <row r="169">
      <c r="A169" s="21" t="n"/>
      <c r="B169" s="21" t="n"/>
      <c r="C169" s="21" t="n"/>
      <c r="D169" s="21" t="n"/>
      <c r="E169" s="21" t="n"/>
      <c r="F169" s="21" t="n"/>
      <c r="G169" s="21" t="n"/>
      <c r="H169" s="21" t="n"/>
      <c r="I169" s="21" t="n"/>
      <c r="J169" s="22">
        <f>IF(A169="","",IF(COUNTIF(E169:H169,"Not yet")&gt;0,"Not yet",IF(COUNTIF(E169:H169,"Ready")=4,"Ready",IF(COUNTA(E169:H169)&lt;4,"Incomplete","With support"))))</f>
        <v/>
      </c>
      <c r="K169" s="21" t="n"/>
    </row>
    <row r="170">
      <c r="A170" s="21" t="n"/>
      <c r="B170" s="21" t="n"/>
      <c r="C170" s="21" t="n"/>
      <c r="D170" s="21" t="n"/>
      <c r="E170" s="21" t="n"/>
      <c r="F170" s="21" t="n"/>
      <c r="G170" s="21" t="n"/>
      <c r="H170" s="21" t="n"/>
      <c r="I170" s="21" t="n"/>
      <c r="J170" s="22">
        <f>IF(A170="","",IF(COUNTIF(E170:H170,"Not yet")&gt;0,"Not yet",IF(COUNTIF(E170:H170,"Ready")=4,"Ready",IF(COUNTA(E170:H170)&lt;4,"Incomplete","With support"))))</f>
        <v/>
      </c>
      <c r="K170" s="21" t="n"/>
    </row>
    <row r="171">
      <c r="A171" s="21" t="n"/>
      <c r="B171" s="21" t="n"/>
      <c r="C171" s="21" t="n"/>
      <c r="D171" s="21" t="n"/>
      <c r="E171" s="21" t="n"/>
      <c r="F171" s="21" t="n"/>
      <c r="G171" s="21" t="n"/>
      <c r="H171" s="21" t="n"/>
      <c r="I171" s="21" t="n"/>
      <c r="J171" s="22">
        <f>IF(A171="","",IF(COUNTIF(E171:H171,"Not yet")&gt;0,"Not yet",IF(COUNTIF(E171:H171,"Ready")=4,"Ready",IF(COUNTA(E171:H171)&lt;4,"Incomplete","With support"))))</f>
        <v/>
      </c>
      <c r="K171" s="21" t="n"/>
    </row>
    <row r="172">
      <c r="A172" s="21" t="n"/>
      <c r="B172" s="21" t="n"/>
      <c r="C172" s="21" t="n"/>
      <c r="D172" s="21" t="n"/>
      <c r="E172" s="21" t="n"/>
      <c r="F172" s="21" t="n"/>
      <c r="G172" s="21" t="n"/>
      <c r="H172" s="21" t="n"/>
      <c r="I172" s="21" t="n"/>
      <c r="J172" s="22">
        <f>IF(A172="","",IF(COUNTIF(E172:H172,"Not yet")&gt;0,"Not yet",IF(COUNTIF(E172:H172,"Ready")=4,"Ready",IF(COUNTA(E172:H172)&lt;4,"Incomplete","With support"))))</f>
        <v/>
      </c>
      <c r="K172" s="21" t="n"/>
    </row>
    <row r="173">
      <c r="A173" s="21" t="n"/>
      <c r="B173" s="21" t="n"/>
      <c r="C173" s="21" t="n"/>
      <c r="D173" s="21" t="n"/>
      <c r="E173" s="21" t="n"/>
      <c r="F173" s="21" t="n"/>
      <c r="G173" s="21" t="n"/>
      <c r="H173" s="21" t="n"/>
      <c r="I173" s="21" t="n"/>
      <c r="J173" s="22">
        <f>IF(A173="","",IF(COUNTIF(E173:H173,"Not yet")&gt;0,"Not yet",IF(COUNTIF(E173:H173,"Ready")=4,"Ready",IF(COUNTA(E173:H173)&lt;4,"Incomplete","With support"))))</f>
        <v/>
      </c>
      <c r="K173" s="21" t="n"/>
    </row>
    <row r="174">
      <c r="A174" s="21" t="n"/>
      <c r="B174" s="21" t="n"/>
      <c r="C174" s="21" t="n"/>
      <c r="D174" s="21" t="n"/>
      <c r="E174" s="21" t="n"/>
      <c r="F174" s="21" t="n"/>
      <c r="G174" s="21" t="n"/>
      <c r="H174" s="21" t="n"/>
      <c r="I174" s="21" t="n"/>
      <c r="J174" s="22">
        <f>IF(A174="","",IF(COUNTIF(E174:H174,"Not yet")&gt;0,"Not yet",IF(COUNTIF(E174:H174,"Ready")=4,"Ready",IF(COUNTA(E174:H174)&lt;4,"Incomplete","With support"))))</f>
        <v/>
      </c>
      <c r="K174" s="21" t="n"/>
    </row>
    <row r="175">
      <c r="A175" s="21" t="n"/>
      <c r="B175" s="21" t="n"/>
      <c r="C175" s="21" t="n"/>
      <c r="D175" s="21" t="n"/>
      <c r="E175" s="21" t="n"/>
      <c r="F175" s="21" t="n"/>
      <c r="G175" s="21" t="n"/>
      <c r="H175" s="21" t="n"/>
      <c r="I175" s="21" t="n"/>
      <c r="J175" s="22">
        <f>IF(A175="","",IF(COUNTIF(E175:H175,"Not yet")&gt;0,"Not yet",IF(COUNTIF(E175:H175,"Ready")=4,"Ready",IF(COUNTA(E175:H175)&lt;4,"Incomplete","With support"))))</f>
        <v/>
      </c>
      <c r="K175" s="21" t="n"/>
    </row>
    <row r="176">
      <c r="A176" s="21" t="n"/>
      <c r="B176" s="21" t="n"/>
      <c r="C176" s="21" t="n"/>
      <c r="D176" s="21" t="n"/>
      <c r="E176" s="21" t="n"/>
      <c r="F176" s="21" t="n"/>
      <c r="G176" s="21" t="n"/>
      <c r="H176" s="21" t="n"/>
      <c r="I176" s="21" t="n"/>
      <c r="J176" s="22">
        <f>IF(A176="","",IF(COUNTIF(E176:H176,"Not yet")&gt;0,"Not yet",IF(COUNTIF(E176:H176,"Ready")=4,"Ready",IF(COUNTA(E176:H176)&lt;4,"Incomplete","With support"))))</f>
        <v/>
      </c>
      <c r="K176" s="21" t="n"/>
    </row>
    <row r="177">
      <c r="A177" s="21" t="n"/>
      <c r="B177" s="21" t="n"/>
      <c r="C177" s="21" t="n"/>
      <c r="D177" s="21" t="n"/>
      <c r="E177" s="21" t="n"/>
      <c r="F177" s="21" t="n"/>
      <c r="G177" s="21" t="n"/>
      <c r="H177" s="21" t="n"/>
      <c r="I177" s="21" t="n"/>
      <c r="J177" s="22">
        <f>IF(A177="","",IF(COUNTIF(E177:H177,"Not yet")&gt;0,"Not yet",IF(COUNTIF(E177:H177,"Ready")=4,"Ready",IF(COUNTA(E177:H177)&lt;4,"Incomplete","With support"))))</f>
        <v/>
      </c>
      <c r="K177" s="21" t="n"/>
    </row>
    <row r="178">
      <c r="A178" s="21" t="n"/>
      <c r="B178" s="21" t="n"/>
      <c r="C178" s="21" t="n"/>
      <c r="D178" s="21" t="n"/>
      <c r="E178" s="21" t="n"/>
      <c r="F178" s="21" t="n"/>
      <c r="G178" s="21" t="n"/>
      <c r="H178" s="21" t="n"/>
      <c r="I178" s="21" t="n"/>
      <c r="J178" s="22">
        <f>IF(A178="","",IF(COUNTIF(E178:H178,"Not yet")&gt;0,"Not yet",IF(COUNTIF(E178:H178,"Ready")=4,"Ready",IF(COUNTA(E178:H178)&lt;4,"Incomplete","With support"))))</f>
        <v/>
      </c>
      <c r="K178" s="21" t="n"/>
    </row>
    <row r="179">
      <c r="A179" s="21" t="n"/>
      <c r="B179" s="21" t="n"/>
      <c r="C179" s="21" t="n"/>
      <c r="D179" s="21" t="n"/>
      <c r="E179" s="21" t="n"/>
      <c r="F179" s="21" t="n"/>
      <c r="G179" s="21" t="n"/>
      <c r="H179" s="21" t="n"/>
      <c r="I179" s="21" t="n"/>
      <c r="J179" s="22">
        <f>IF(A179="","",IF(COUNTIF(E179:H179,"Not yet")&gt;0,"Not yet",IF(COUNTIF(E179:H179,"Ready")=4,"Ready",IF(COUNTA(E179:H179)&lt;4,"Incomplete","With support"))))</f>
        <v/>
      </c>
      <c r="K179" s="21" t="n"/>
    </row>
    <row r="180">
      <c r="A180" s="21" t="n"/>
      <c r="B180" s="21" t="n"/>
      <c r="C180" s="21" t="n"/>
      <c r="D180" s="21" t="n"/>
      <c r="E180" s="21" t="n"/>
      <c r="F180" s="21" t="n"/>
      <c r="G180" s="21" t="n"/>
      <c r="H180" s="21" t="n"/>
      <c r="I180" s="21" t="n"/>
      <c r="J180" s="22">
        <f>IF(A180="","",IF(COUNTIF(E180:H180,"Not yet")&gt;0,"Not yet",IF(COUNTIF(E180:H180,"Ready")=4,"Ready",IF(COUNTA(E180:H180)&lt;4,"Incomplete","With support"))))</f>
        <v/>
      </c>
      <c r="K180" s="21" t="n"/>
    </row>
    <row r="181">
      <c r="A181" s="21" t="n"/>
      <c r="B181" s="21" t="n"/>
      <c r="C181" s="21" t="n"/>
      <c r="D181" s="21" t="n"/>
      <c r="E181" s="21" t="n"/>
      <c r="F181" s="21" t="n"/>
      <c r="G181" s="21" t="n"/>
      <c r="H181" s="21" t="n"/>
      <c r="I181" s="21" t="n"/>
      <c r="J181" s="22">
        <f>IF(A181="","",IF(COUNTIF(E181:H181,"Not yet")&gt;0,"Not yet",IF(COUNTIF(E181:H181,"Ready")=4,"Ready",IF(COUNTA(E181:H181)&lt;4,"Incomplete","With support"))))</f>
        <v/>
      </c>
      <c r="K181" s="21" t="n"/>
    </row>
    <row r="182">
      <c r="A182" s="21" t="n"/>
      <c r="B182" s="21" t="n"/>
      <c r="C182" s="21" t="n"/>
      <c r="D182" s="21" t="n"/>
      <c r="E182" s="21" t="n"/>
      <c r="F182" s="21" t="n"/>
      <c r="G182" s="21" t="n"/>
      <c r="H182" s="21" t="n"/>
      <c r="I182" s="21" t="n"/>
      <c r="J182" s="22">
        <f>IF(A182="","",IF(COUNTIF(E182:H182,"Not yet")&gt;0,"Not yet",IF(COUNTIF(E182:H182,"Ready")=4,"Ready",IF(COUNTA(E182:H182)&lt;4,"Incomplete","With support"))))</f>
        <v/>
      </c>
      <c r="K182" s="21" t="n"/>
    </row>
    <row r="183">
      <c r="A183" s="21" t="n"/>
      <c r="B183" s="21" t="n"/>
      <c r="C183" s="21" t="n"/>
      <c r="D183" s="21" t="n"/>
      <c r="E183" s="21" t="n"/>
      <c r="F183" s="21" t="n"/>
      <c r="G183" s="21" t="n"/>
      <c r="H183" s="21" t="n"/>
      <c r="I183" s="21" t="n"/>
      <c r="J183" s="22">
        <f>IF(A183="","",IF(COUNTIF(E183:H183,"Not yet")&gt;0,"Not yet",IF(COUNTIF(E183:H183,"Ready")=4,"Ready",IF(COUNTA(E183:H183)&lt;4,"Incomplete","With support"))))</f>
        <v/>
      </c>
      <c r="K183" s="21" t="n"/>
    </row>
    <row r="184">
      <c r="A184" s="21" t="n"/>
      <c r="B184" s="21" t="n"/>
      <c r="C184" s="21" t="n"/>
      <c r="D184" s="21" t="n"/>
      <c r="E184" s="21" t="n"/>
      <c r="F184" s="21" t="n"/>
      <c r="G184" s="21" t="n"/>
      <c r="H184" s="21" t="n"/>
      <c r="I184" s="21" t="n"/>
      <c r="J184" s="22">
        <f>IF(A184="","",IF(COUNTIF(E184:H184,"Not yet")&gt;0,"Not yet",IF(COUNTIF(E184:H184,"Ready")=4,"Ready",IF(COUNTA(E184:H184)&lt;4,"Incomplete","With support"))))</f>
        <v/>
      </c>
      <c r="K184" s="21" t="n"/>
    </row>
    <row r="185">
      <c r="A185" s="21" t="n"/>
      <c r="B185" s="21" t="n"/>
      <c r="C185" s="21" t="n"/>
      <c r="D185" s="21" t="n"/>
      <c r="E185" s="21" t="n"/>
      <c r="F185" s="21" t="n"/>
      <c r="G185" s="21" t="n"/>
      <c r="H185" s="21" t="n"/>
      <c r="I185" s="21" t="n"/>
      <c r="J185" s="22">
        <f>IF(A185="","",IF(COUNTIF(E185:H185,"Not yet")&gt;0,"Not yet",IF(COUNTIF(E185:H185,"Ready")=4,"Ready",IF(COUNTA(E185:H185)&lt;4,"Incomplete","With support"))))</f>
        <v/>
      </c>
      <c r="K185" s="21" t="n"/>
    </row>
    <row r="186">
      <c r="A186" s="21" t="n"/>
      <c r="B186" s="21" t="n"/>
      <c r="C186" s="21" t="n"/>
      <c r="D186" s="21" t="n"/>
      <c r="E186" s="21" t="n"/>
      <c r="F186" s="21" t="n"/>
      <c r="G186" s="21" t="n"/>
      <c r="H186" s="21" t="n"/>
      <c r="I186" s="21" t="n"/>
      <c r="J186" s="22">
        <f>IF(A186="","",IF(COUNTIF(E186:H186,"Not yet")&gt;0,"Not yet",IF(COUNTIF(E186:H186,"Ready")=4,"Ready",IF(COUNTA(E186:H186)&lt;4,"Incomplete","With support"))))</f>
        <v/>
      </c>
      <c r="K186" s="21" t="n"/>
    </row>
    <row r="187">
      <c r="A187" s="21" t="n"/>
      <c r="B187" s="21" t="n"/>
      <c r="C187" s="21" t="n"/>
      <c r="D187" s="21" t="n"/>
      <c r="E187" s="21" t="n"/>
      <c r="F187" s="21" t="n"/>
      <c r="G187" s="21" t="n"/>
      <c r="H187" s="21" t="n"/>
      <c r="I187" s="21" t="n"/>
      <c r="J187" s="22">
        <f>IF(A187="","",IF(COUNTIF(E187:H187,"Not yet")&gt;0,"Not yet",IF(COUNTIF(E187:H187,"Ready")=4,"Ready",IF(COUNTA(E187:H187)&lt;4,"Incomplete","With support"))))</f>
        <v/>
      </c>
      <c r="K187" s="21" t="n"/>
    </row>
    <row r="188">
      <c r="A188" s="21" t="n"/>
      <c r="B188" s="21" t="n"/>
      <c r="C188" s="21" t="n"/>
      <c r="D188" s="21" t="n"/>
      <c r="E188" s="21" t="n"/>
      <c r="F188" s="21" t="n"/>
      <c r="G188" s="21" t="n"/>
      <c r="H188" s="21" t="n"/>
      <c r="I188" s="21" t="n"/>
      <c r="J188" s="22">
        <f>IF(A188="","",IF(COUNTIF(E188:H188,"Not yet")&gt;0,"Not yet",IF(COUNTIF(E188:H188,"Ready")=4,"Ready",IF(COUNTA(E188:H188)&lt;4,"Incomplete","With support"))))</f>
        <v/>
      </c>
      <c r="K188" s="21" t="n"/>
    </row>
    <row r="189">
      <c r="A189" s="21" t="n"/>
      <c r="B189" s="21" t="n"/>
      <c r="C189" s="21" t="n"/>
      <c r="D189" s="21" t="n"/>
      <c r="E189" s="21" t="n"/>
      <c r="F189" s="21" t="n"/>
      <c r="G189" s="21" t="n"/>
      <c r="H189" s="21" t="n"/>
      <c r="I189" s="21" t="n"/>
      <c r="J189" s="22">
        <f>IF(A189="","",IF(COUNTIF(E189:H189,"Not yet")&gt;0,"Not yet",IF(COUNTIF(E189:H189,"Ready")=4,"Ready",IF(COUNTA(E189:H189)&lt;4,"Incomplete","With support"))))</f>
        <v/>
      </c>
      <c r="K189" s="21" t="n"/>
    </row>
    <row r="190">
      <c r="A190" s="21" t="n"/>
      <c r="B190" s="21" t="n"/>
      <c r="C190" s="21" t="n"/>
      <c r="D190" s="21" t="n"/>
      <c r="E190" s="21" t="n"/>
      <c r="F190" s="21" t="n"/>
      <c r="G190" s="21" t="n"/>
      <c r="H190" s="21" t="n"/>
      <c r="I190" s="21" t="n"/>
      <c r="J190" s="22">
        <f>IF(A190="","",IF(COUNTIF(E190:H190,"Not yet")&gt;0,"Not yet",IF(COUNTIF(E190:H190,"Ready")=4,"Ready",IF(COUNTA(E190:H190)&lt;4,"Incomplete","With support"))))</f>
        <v/>
      </c>
      <c r="K190" s="21" t="n"/>
    </row>
    <row r="191">
      <c r="A191" s="21" t="n"/>
      <c r="B191" s="21" t="n"/>
      <c r="C191" s="21" t="n"/>
      <c r="D191" s="21" t="n"/>
      <c r="E191" s="21" t="n"/>
      <c r="F191" s="21" t="n"/>
      <c r="G191" s="21" t="n"/>
      <c r="H191" s="21" t="n"/>
      <c r="I191" s="21" t="n"/>
      <c r="J191" s="22">
        <f>IF(A191="","",IF(COUNTIF(E191:H191,"Not yet")&gt;0,"Not yet",IF(COUNTIF(E191:H191,"Ready")=4,"Ready",IF(COUNTA(E191:H191)&lt;4,"Incomplete","With support"))))</f>
        <v/>
      </c>
      <c r="K191" s="21" t="n"/>
    </row>
    <row r="192">
      <c r="A192" s="21" t="n"/>
      <c r="B192" s="21" t="n"/>
      <c r="C192" s="21" t="n"/>
      <c r="D192" s="21" t="n"/>
      <c r="E192" s="21" t="n"/>
      <c r="F192" s="21" t="n"/>
      <c r="G192" s="21" t="n"/>
      <c r="H192" s="21" t="n"/>
      <c r="I192" s="21" t="n"/>
      <c r="J192" s="22">
        <f>IF(A192="","",IF(COUNTIF(E192:H192,"Not yet")&gt;0,"Not yet",IF(COUNTIF(E192:H192,"Ready")=4,"Ready",IF(COUNTA(E192:H192)&lt;4,"Incomplete","With support"))))</f>
        <v/>
      </c>
      <c r="K192" s="21" t="n"/>
    </row>
    <row r="193">
      <c r="A193" s="21" t="n"/>
      <c r="B193" s="21" t="n"/>
      <c r="C193" s="21" t="n"/>
      <c r="D193" s="21" t="n"/>
      <c r="E193" s="21" t="n"/>
      <c r="F193" s="21" t="n"/>
      <c r="G193" s="21" t="n"/>
      <c r="H193" s="21" t="n"/>
      <c r="I193" s="21" t="n"/>
      <c r="J193" s="22">
        <f>IF(A193="","",IF(COUNTIF(E193:H193,"Not yet")&gt;0,"Not yet",IF(COUNTIF(E193:H193,"Ready")=4,"Ready",IF(COUNTA(E193:H193)&lt;4,"Incomplete","With support"))))</f>
        <v/>
      </c>
      <c r="K193" s="21" t="n"/>
    </row>
    <row r="194">
      <c r="A194" s="21" t="n"/>
      <c r="B194" s="21" t="n"/>
      <c r="C194" s="21" t="n"/>
      <c r="D194" s="21" t="n"/>
      <c r="E194" s="21" t="n"/>
      <c r="F194" s="21" t="n"/>
      <c r="G194" s="21" t="n"/>
      <c r="H194" s="21" t="n"/>
      <c r="I194" s="21" t="n"/>
      <c r="J194" s="22">
        <f>IF(A194="","",IF(COUNTIF(E194:H194,"Not yet")&gt;0,"Not yet",IF(COUNTIF(E194:H194,"Ready")=4,"Ready",IF(COUNTA(E194:H194)&lt;4,"Incomplete","With support"))))</f>
        <v/>
      </c>
      <c r="K194" s="21" t="n"/>
    </row>
    <row r="195">
      <c r="A195" s="21" t="n"/>
      <c r="B195" s="21" t="n"/>
      <c r="C195" s="21" t="n"/>
      <c r="D195" s="21" t="n"/>
      <c r="E195" s="21" t="n"/>
      <c r="F195" s="21" t="n"/>
      <c r="G195" s="21" t="n"/>
      <c r="H195" s="21" t="n"/>
      <c r="I195" s="21" t="n"/>
      <c r="J195" s="22">
        <f>IF(A195="","",IF(COUNTIF(E195:H195,"Not yet")&gt;0,"Not yet",IF(COUNTIF(E195:H195,"Ready")=4,"Ready",IF(COUNTA(E195:H195)&lt;4,"Incomplete","With support"))))</f>
        <v/>
      </c>
      <c r="K195" s="21" t="n"/>
    </row>
    <row r="196">
      <c r="A196" s="21" t="n"/>
      <c r="B196" s="21" t="n"/>
      <c r="C196" s="21" t="n"/>
      <c r="D196" s="21" t="n"/>
      <c r="E196" s="21" t="n"/>
      <c r="F196" s="21" t="n"/>
      <c r="G196" s="21" t="n"/>
      <c r="H196" s="21" t="n"/>
      <c r="I196" s="21" t="n"/>
      <c r="J196" s="22">
        <f>IF(A196="","",IF(COUNTIF(E196:H196,"Not yet")&gt;0,"Not yet",IF(COUNTIF(E196:H196,"Ready")=4,"Ready",IF(COUNTA(E196:H196)&lt;4,"Incomplete","With support"))))</f>
        <v/>
      </c>
      <c r="K196" s="21" t="n"/>
    </row>
    <row r="197">
      <c r="A197" s="21" t="n"/>
      <c r="B197" s="21" t="n"/>
      <c r="C197" s="21" t="n"/>
      <c r="D197" s="21" t="n"/>
      <c r="E197" s="21" t="n"/>
      <c r="F197" s="21" t="n"/>
      <c r="G197" s="21" t="n"/>
      <c r="H197" s="21" t="n"/>
      <c r="I197" s="21" t="n"/>
      <c r="J197" s="22">
        <f>IF(A197="","",IF(COUNTIF(E197:H197,"Not yet")&gt;0,"Not yet",IF(COUNTIF(E197:H197,"Ready")=4,"Ready",IF(COUNTA(E197:H197)&lt;4,"Incomplete","With support"))))</f>
        <v/>
      </c>
      <c r="K197" s="21" t="n"/>
    </row>
    <row r="198">
      <c r="A198" s="21" t="n"/>
      <c r="B198" s="21" t="n"/>
      <c r="C198" s="21" t="n"/>
      <c r="D198" s="21" t="n"/>
      <c r="E198" s="21" t="n"/>
      <c r="F198" s="21" t="n"/>
      <c r="G198" s="21" t="n"/>
      <c r="H198" s="21" t="n"/>
      <c r="I198" s="21" t="n"/>
      <c r="J198" s="22">
        <f>IF(A198="","",IF(COUNTIF(E198:H198,"Not yet")&gt;0,"Not yet",IF(COUNTIF(E198:H198,"Ready")=4,"Ready",IF(COUNTA(E198:H198)&lt;4,"Incomplete","With support"))))</f>
        <v/>
      </c>
      <c r="K198" s="21" t="n"/>
    </row>
    <row r="199">
      <c r="A199" s="21" t="n"/>
      <c r="B199" s="21" t="n"/>
      <c r="C199" s="21" t="n"/>
      <c r="D199" s="21" t="n"/>
      <c r="E199" s="21" t="n"/>
      <c r="F199" s="21" t="n"/>
      <c r="G199" s="21" t="n"/>
      <c r="H199" s="21" t="n"/>
      <c r="I199" s="21" t="n"/>
      <c r="J199" s="22">
        <f>IF(A199="","",IF(COUNTIF(E199:H199,"Not yet")&gt;0,"Not yet",IF(COUNTIF(E199:H199,"Ready")=4,"Ready",IF(COUNTA(E199:H199)&lt;4,"Incomplete","With support"))))</f>
        <v/>
      </c>
      <c r="K199" s="21" t="n"/>
    </row>
    <row r="200">
      <c r="A200" s="21" t="n"/>
      <c r="B200" s="21" t="n"/>
      <c r="C200" s="21" t="n"/>
      <c r="D200" s="21" t="n"/>
      <c r="E200" s="21" t="n"/>
      <c r="F200" s="21" t="n"/>
      <c r="G200" s="21" t="n"/>
      <c r="H200" s="21" t="n"/>
      <c r="I200" s="21" t="n"/>
      <c r="J200" s="22">
        <f>IF(A200="","",IF(COUNTIF(E200:H200,"Not yet")&gt;0,"Not yet",IF(COUNTIF(E200:H200,"Ready")=4,"Ready",IF(COUNTA(E200:H200)&lt;4,"Incomplete","With support"))))</f>
        <v/>
      </c>
      <c r="K200" s="21" t="n"/>
    </row>
    <row r="201">
      <c r="A201" s="21" t="n"/>
      <c r="B201" s="21" t="n"/>
      <c r="C201" s="21" t="n"/>
      <c r="D201" s="21" t="n"/>
      <c r="E201" s="21" t="n"/>
      <c r="F201" s="21" t="n"/>
      <c r="G201" s="21" t="n"/>
      <c r="H201" s="21" t="n"/>
      <c r="I201" s="21" t="n"/>
      <c r="J201" s="22">
        <f>IF(A201="","",IF(COUNTIF(E201:H201,"Not yet")&gt;0,"Not yet",IF(COUNTIF(E201:H201,"Ready")=4,"Ready",IF(COUNTA(E201:H201)&lt;4,"Incomplete","With support"))))</f>
        <v/>
      </c>
      <c r="K201" s="21" t="n"/>
    </row>
    <row r="202">
      <c r="A202" s="21" t="n"/>
      <c r="B202" s="21" t="n"/>
      <c r="C202" s="21" t="n"/>
      <c r="D202" s="21" t="n"/>
      <c r="E202" s="21" t="n"/>
      <c r="F202" s="21" t="n"/>
      <c r="G202" s="21" t="n"/>
      <c r="H202" s="21" t="n"/>
      <c r="I202" s="21" t="n"/>
      <c r="J202" s="22">
        <f>IF(A202="","",IF(COUNTIF(E202:H202,"Not yet")&gt;0,"Not yet",IF(COUNTIF(E202:H202,"Ready")=4,"Ready",IF(COUNTA(E202:H202)&lt;4,"Incomplete","With support"))))</f>
        <v/>
      </c>
      <c r="K202" s="21" t="n"/>
    </row>
    <row r="203">
      <c r="A203" s="21" t="n"/>
      <c r="B203" s="21" t="n"/>
      <c r="C203" s="21" t="n"/>
      <c r="D203" s="21" t="n"/>
      <c r="E203" s="21" t="n"/>
      <c r="F203" s="21" t="n"/>
      <c r="G203" s="21" t="n"/>
      <c r="H203" s="21" t="n"/>
      <c r="I203" s="21" t="n"/>
      <c r="J203" s="22">
        <f>IF(A203="","",IF(COUNTIF(E203:H203,"Not yet")&gt;0,"Not yet",IF(COUNTIF(E203:H203,"Ready")=4,"Ready",IF(COUNTA(E203:H203)&lt;4,"Incomplete","With support"))))</f>
        <v/>
      </c>
      <c r="K203" s="21" t="n"/>
    </row>
    <row r="204">
      <c r="A204" s="21" t="n"/>
      <c r="B204" s="21" t="n"/>
      <c r="C204" s="21" t="n"/>
      <c r="D204" s="21" t="n"/>
      <c r="E204" s="21" t="n"/>
      <c r="F204" s="21" t="n"/>
      <c r="G204" s="21" t="n"/>
      <c r="H204" s="21" t="n"/>
      <c r="I204" s="21" t="n"/>
      <c r="J204" s="22">
        <f>IF(A204="","",IF(COUNTIF(E204:H204,"Not yet")&gt;0,"Not yet",IF(COUNTIF(E204:H204,"Ready")=4,"Ready",IF(COUNTA(E204:H204)&lt;4,"Incomplete","With support"))))</f>
        <v/>
      </c>
      <c r="K204" s="21" t="n"/>
    </row>
    <row r="205">
      <c r="A205" s="21" t="n"/>
      <c r="B205" s="21" t="n"/>
      <c r="C205" s="21" t="n"/>
      <c r="D205" s="21" t="n"/>
      <c r="E205" s="21" t="n"/>
      <c r="F205" s="21" t="n"/>
      <c r="G205" s="21" t="n"/>
      <c r="H205" s="21" t="n"/>
      <c r="I205" s="21" t="n"/>
      <c r="J205" s="22">
        <f>IF(A205="","",IF(COUNTIF(E205:H205,"Not yet")&gt;0,"Not yet",IF(COUNTIF(E205:H205,"Ready")=4,"Ready",IF(COUNTA(E205:H205)&lt;4,"Incomplete","With support"))))</f>
        <v/>
      </c>
      <c r="K205" s="21" t="n"/>
    </row>
    <row r="206">
      <c r="A206" s="21" t="n"/>
      <c r="B206" s="21" t="n"/>
      <c r="C206" s="21" t="n"/>
      <c r="D206" s="21" t="n"/>
      <c r="E206" s="21" t="n"/>
      <c r="F206" s="21" t="n"/>
      <c r="G206" s="21" t="n"/>
      <c r="H206" s="21" t="n"/>
      <c r="I206" s="21" t="n"/>
      <c r="J206" s="22">
        <f>IF(A206="","",IF(COUNTIF(E206:H206,"Not yet")&gt;0,"Not yet",IF(COUNTIF(E206:H206,"Ready")=4,"Ready",IF(COUNTA(E206:H206)&lt;4,"Incomplete","With support"))))</f>
        <v/>
      </c>
      <c r="K206" s="21" t="n"/>
    </row>
    <row r="207">
      <c r="A207" s="21" t="n"/>
      <c r="B207" s="21" t="n"/>
      <c r="C207" s="21" t="n"/>
      <c r="D207" s="21" t="n"/>
      <c r="E207" s="21" t="n"/>
      <c r="F207" s="21" t="n"/>
      <c r="G207" s="21" t="n"/>
      <c r="H207" s="21" t="n"/>
      <c r="I207" s="21" t="n"/>
      <c r="J207" s="22">
        <f>IF(A207="","",IF(COUNTIF(E207:H207,"Not yet")&gt;0,"Not yet",IF(COUNTIF(E207:H207,"Ready")=4,"Ready",IF(COUNTA(E207:H207)&lt;4,"Incomplete","With support"))))</f>
        <v/>
      </c>
      <c r="K207" s="21" t="n"/>
    </row>
    <row r="208">
      <c r="A208" s="21" t="n"/>
      <c r="B208" s="21" t="n"/>
      <c r="C208" s="21" t="n"/>
      <c r="D208" s="21" t="n"/>
      <c r="E208" s="21" t="n"/>
      <c r="F208" s="21" t="n"/>
      <c r="G208" s="21" t="n"/>
      <c r="H208" s="21" t="n"/>
      <c r="I208" s="21" t="n"/>
      <c r="J208" s="22">
        <f>IF(A208="","",IF(COUNTIF(E208:H208,"Not yet")&gt;0,"Not yet",IF(COUNTIF(E208:H208,"Ready")=4,"Ready",IF(COUNTA(E208:H208)&lt;4,"Incomplete","With support"))))</f>
        <v/>
      </c>
      <c r="K208" s="21" t="n"/>
    </row>
    <row r="209">
      <c r="A209" s="21" t="n"/>
      <c r="B209" s="21" t="n"/>
      <c r="C209" s="21" t="n"/>
      <c r="D209" s="21" t="n"/>
      <c r="E209" s="21" t="n"/>
      <c r="F209" s="21" t="n"/>
      <c r="G209" s="21" t="n"/>
      <c r="H209" s="21" t="n"/>
      <c r="I209" s="21" t="n"/>
      <c r="J209" s="22">
        <f>IF(A209="","",IF(COUNTIF(E209:H209,"Not yet")&gt;0,"Not yet",IF(COUNTIF(E209:H209,"Ready")=4,"Ready",IF(COUNTA(E209:H209)&lt;4,"Incomplete","With support"))))</f>
        <v/>
      </c>
      <c r="K209" s="21" t="n"/>
    </row>
  </sheetData>
  <conditionalFormatting sqref="J10:J209">
    <cfRule type="cellIs" priority="1" operator="equal" dxfId="3">
      <formula>"Ready"</formula>
    </cfRule>
    <cfRule type="cellIs" priority="2" operator="equal" dxfId="4">
      <formula>"Not yet"</formula>
    </cfRule>
    <cfRule type="cellIs" priority="3" operator="equal" dxfId="5">
      <formula>"With support"</formula>
    </cfRule>
  </conditionalFormatting>
  <dataValidations count="2">
    <dataValidation sqref="D10:D209" showDropDown="0" showInputMessage="0" showErrorMessage="0" allowBlank="1" type="list">
      <formula1>"Foundations,Practitioner,Expert"</formula1>
    </dataValidation>
    <dataValidation sqref="E10:H209" showDropDown="0" showInputMessage="0" showErrorMessage="0" allowBlank="1" type="list">
      <formula1>"Ready,With support,Not yet"</formula1>
    </dataValidation>
  </dataValidations>
  <pageMargins left="0.75" right="0.75" top="1" bottom="1" header="0.5" footer="0.5"/>
</worksheet>
</file>

<file path=xl/worksheets/sheet4.xml><?xml version="1.0" encoding="utf-8"?>
<worksheet xmlns="http://schemas.openxmlformats.org/spreadsheetml/2006/main">
  <sheetPr>
    <tabColor rgb="00121B23"/>
    <outlinePr summaryBelow="1" summaryRight="1"/>
    <pageSetUpPr/>
  </sheetPr>
  <dimension ref="A1:C17"/>
  <sheetViews>
    <sheetView showGridLines="0" workbookViewId="0">
      <selection activeCell="A1" sqref="A1"/>
    </sheetView>
  </sheetViews>
  <sheetFormatPr baseColWidth="8" defaultRowHeight="15"/>
  <cols>
    <col width="46" customWidth="1" min="1" max="1"/>
    <col width="18" customWidth="1" min="2" max="2"/>
    <col width="60" customWidth="1" min="3" max="3"/>
  </cols>
  <sheetData>
    <row r="1">
      <c r="A1" s="7" t="inlineStr">
        <is>
          <t>Programme cost</t>
        </is>
      </c>
    </row>
    <row r="2">
      <c r="A2" s="8" t="inlineStr">
        <is>
          <t>Enter your own figures in the orange cells. No benchmark prices are assumed.</t>
        </is>
      </c>
    </row>
    <row r="4" ht="30" customHeight="1">
      <c r="A4" s="9" t="inlineStr">
        <is>
          <t>Input</t>
        </is>
      </c>
      <c r="B4" s="9" t="inlineStr">
        <is>
          <t>Value</t>
        </is>
      </c>
      <c r="C4" s="9" t="inlineStr">
        <is>
          <t>Where to get it</t>
        </is>
      </c>
    </row>
    <row r="5">
      <c r="A5" s="23" t="inlineStr">
        <is>
          <t>Active engineers in the period</t>
        </is>
      </c>
      <c r="B5" s="24" t="n"/>
      <c r="C5" s="25" t="inlineStr">
        <is>
          <t>Unique users in Claude Code telemetry</t>
        </is>
      </c>
    </row>
    <row r="6">
      <c r="A6" s="23" t="inlineStr">
        <is>
          <t>Claude Code cost for the period (USD)</t>
        </is>
      </c>
      <c r="B6" s="26" t="n"/>
      <c r="C6" s="25" t="inlineStr">
        <is>
          <t>Sum of claude_code.cost.usage, or your invoice</t>
        </is>
      </c>
    </row>
    <row r="7">
      <c r="A7" s="23" t="inlineStr">
        <is>
          <t>Seat or subscription cost for the period (USD)</t>
        </is>
      </c>
      <c r="B7" s="26" t="n"/>
      <c r="C7" s="25" t="inlineStr">
        <is>
          <t>Your plan invoice, if not already in the line above</t>
        </is>
      </c>
    </row>
    <row r="8">
      <c r="A8" s="23" t="inlineStr">
        <is>
          <t>Training and assessment fees (USD)</t>
        </is>
      </c>
      <c r="B8" s="26" t="n"/>
      <c r="C8" s="25" t="inlineStr">
        <is>
          <t>Provider quote</t>
        </is>
      </c>
    </row>
    <row r="9">
      <c r="A9" s="23" t="inlineStr">
        <is>
          <t>Engineer hours spent in training and assessment</t>
        </is>
      </c>
      <c r="B9" s="24" t="n"/>
      <c r="C9" s="25" t="inlineStr">
        <is>
          <t>Hours per engineer × engineers</t>
        </is>
      </c>
    </row>
    <row r="10">
      <c r="A10" s="23" t="inlineStr">
        <is>
          <t>Loaded cost per engineer hour (USD)</t>
        </is>
      </c>
      <c r="B10" s="26" t="n"/>
      <c r="C10" s="25" t="inlineStr">
        <is>
          <t>Your finance team</t>
        </is>
      </c>
    </row>
    <row r="11">
      <c r="A11" s="23" t="inlineStr">
        <is>
          <t>Changes deployed to production in the period</t>
        </is>
      </c>
      <c r="B11" s="24" t="n"/>
      <c r="C11" s="25" t="inlineStr">
        <is>
          <t>CI/CD</t>
        </is>
      </c>
    </row>
    <row r="13" ht="30" customHeight="1">
      <c r="A13" s="9" t="inlineStr">
        <is>
          <t>Output</t>
        </is>
      </c>
      <c r="B13" s="9" t="inlineStr">
        <is>
          <t>Value</t>
        </is>
      </c>
      <c r="C13" s="9" t="inlineStr">
        <is>
          <t>Formula</t>
        </is>
      </c>
    </row>
    <row r="14">
      <c r="A14" s="22" t="inlineStr">
        <is>
          <t>Tool cost per active engineer (USD)</t>
        </is>
      </c>
      <c r="B14" s="27">
        <f>IF(B5&gt;0,(B6+B7)/B5,"")</f>
        <v/>
      </c>
      <c r="C14" s="25" t="inlineStr">
        <is>
          <t>(Claude Code cost + seats) ÷ active engineers</t>
        </is>
      </c>
    </row>
    <row r="15">
      <c r="A15" s="22" t="inlineStr">
        <is>
          <t>Tool cost per shipped change (USD)</t>
        </is>
      </c>
      <c r="B15" s="27">
        <f>IF(B11&gt;0,(B6+B7)/B11,"")</f>
        <v/>
      </c>
      <c r="C15" s="25" t="inlineStr">
        <is>
          <t>(Claude Code cost + seats) ÷ changes deployed</t>
        </is>
      </c>
    </row>
    <row r="16">
      <c r="A16" s="22" t="inlineStr">
        <is>
          <t>Cost of time spent learning (USD)</t>
        </is>
      </c>
      <c r="B16" s="27">
        <f>B9*B10</f>
        <v/>
      </c>
      <c r="C16" s="25" t="inlineStr">
        <is>
          <t>Hours × loaded hourly cost</t>
        </is>
      </c>
    </row>
    <row r="17">
      <c r="A17" s="22" t="inlineStr">
        <is>
          <t>Total programme cost (USD)</t>
        </is>
      </c>
      <c r="B17" s="27">
        <f>B6+B7+B8+B9*B10</f>
        <v/>
      </c>
      <c r="C17" s="25" t="inlineStr">
        <is>
          <t>Tool + seats + fees + time</t>
        </is>
      </c>
    </row>
  </sheetData>
  <pageMargins left="0.75" right="0.75" top="1" bottom="1" header="0.5" footer="0.5"/>
</worksheet>
</file>

<file path=xl/worksheets/sheet5.xml><?xml version="1.0" encoding="utf-8"?>
<worksheet xmlns="http://schemas.openxmlformats.org/spreadsheetml/2006/main">
  <sheetPr>
    <tabColor rgb="00121B23"/>
    <outlinePr summaryBelow="1" summaryRight="1"/>
    <pageSetUpPr/>
  </sheetPr>
  <dimension ref="A1:C24"/>
  <sheetViews>
    <sheetView showGridLines="0" workbookViewId="0">
      <selection activeCell="A1" sqref="A1"/>
    </sheetView>
  </sheetViews>
  <sheetFormatPr baseColWidth="8" defaultRowHeight="15"/>
  <cols>
    <col width="38" customWidth="1" min="1" max="1"/>
    <col width="44" customWidth="1" min="2" max="2"/>
    <col width="40" customWidth="1" min="3" max="3"/>
  </cols>
  <sheetData>
    <row r="1">
      <c r="A1" s="7" t="inlineStr">
        <is>
          <t>Claude Code telemetry reference</t>
        </is>
      </c>
    </row>
    <row r="2">
      <c r="A2" s="8" t="inlineStr">
        <is>
          <t>From Anthropic's 'Monitoring usage' documentation (source 3). Checked 6 October 2026.</t>
        </is>
      </c>
    </row>
    <row r="4" ht="30" customHeight="1">
      <c r="A4" s="9" t="inlineStr">
        <is>
          <t>Metric</t>
        </is>
      </c>
      <c r="B4" s="9" t="inlineStr">
        <is>
          <t>What it counts</t>
        </is>
      </c>
      <c r="C4" s="9" t="inlineStr">
        <is>
          <t>Useful for</t>
        </is>
      </c>
    </row>
    <row r="5">
      <c r="A5" s="28" t="inlineStr">
        <is>
          <t>claude_code.session.count</t>
        </is>
      </c>
      <c r="B5" s="10" t="inlineStr">
        <is>
          <t>Sessions started</t>
        </is>
      </c>
      <c r="C5" s="10" t="inlineStr">
        <is>
          <t>Adoption (group by user.id or organization.id)</t>
        </is>
      </c>
    </row>
    <row r="6">
      <c r="A6" s="28" t="inlineStr">
        <is>
          <t>claude_code.lines_of_code.count</t>
        </is>
      </c>
      <c r="B6" s="10" t="inlineStr">
        <is>
          <t>Lines of code modified</t>
        </is>
      </c>
      <c r="C6" s="10" t="inlineStr">
        <is>
          <t>Activity only, not delivery</t>
        </is>
      </c>
    </row>
    <row r="7">
      <c r="A7" s="28" t="inlineStr">
        <is>
          <t>claude_code.pull_request.count</t>
        </is>
      </c>
      <c r="B7" s="10" t="inlineStr">
        <is>
          <t>Pull requests created</t>
        </is>
      </c>
      <c r="C7" s="10" t="inlineStr">
        <is>
          <t>Activity; compare with deployments</t>
        </is>
      </c>
    </row>
    <row r="8">
      <c r="A8" s="28" t="inlineStr">
        <is>
          <t>claude_code.commit.count</t>
        </is>
      </c>
      <c r="B8" s="10" t="inlineStr">
        <is>
          <t>Git commits created</t>
        </is>
      </c>
      <c r="C8" s="10" t="inlineStr">
        <is>
          <t>Activity</t>
        </is>
      </c>
    </row>
    <row r="9">
      <c r="A9" s="28" t="inlineStr">
        <is>
          <t>claude_code.cost.usage</t>
        </is>
      </c>
      <c r="B9" s="10" t="inlineStr">
        <is>
          <t>Session cost (USD)</t>
        </is>
      </c>
      <c r="C9" s="10" t="inlineStr">
        <is>
          <t>Cost per engineer, cost per shipped change</t>
        </is>
      </c>
    </row>
    <row r="10">
      <c r="A10" s="28" t="inlineStr">
        <is>
          <t>claude_code.token.usage</t>
        </is>
      </c>
      <c r="B10" s="10" t="inlineStr">
        <is>
          <t>Tokens used (input, output, cache read, cache creation)</t>
        </is>
      </c>
      <c r="C10" s="10" t="inlineStr">
        <is>
          <t>Cost drivers</t>
        </is>
      </c>
    </row>
    <row r="11">
      <c r="A11" s="28" t="inlineStr">
        <is>
          <t>claude_code.code_edit_tool.decision</t>
        </is>
      </c>
      <c r="B11" s="10" t="inlineStr">
        <is>
          <t>Accept or reject decisions on code edits</t>
        </is>
      </c>
      <c r="C11" s="10" t="inlineStr">
        <is>
          <t>Context: acceptance rate</t>
        </is>
      </c>
    </row>
    <row r="12">
      <c r="A12" s="28" t="inlineStr">
        <is>
          <t>claude_code.active_time.total</t>
        </is>
      </c>
      <c r="B12" s="10" t="inlineStr">
        <is>
          <t>Active time in seconds</t>
        </is>
      </c>
      <c r="C12" s="10" t="inlineStr">
        <is>
          <t>Engagement</t>
        </is>
      </c>
    </row>
    <row r="15" ht="30" customHeight="1">
      <c r="A15" s="9" t="inlineStr">
        <is>
          <t>Setting</t>
        </is>
      </c>
      <c r="B15" s="9" t="inlineStr">
        <is>
          <t>Example value</t>
        </is>
      </c>
      <c r="C15" s="9" t="inlineStr">
        <is>
          <t>Purpose</t>
        </is>
      </c>
    </row>
    <row r="16">
      <c r="A16" s="28" t="inlineStr">
        <is>
          <t>CLAUDE_CODE_ENABLE_TELEMETRY</t>
        </is>
      </c>
      <c r="B16" s="28" t="inlineStr">
        <is>
          <t>1</t>
        </is>
      </c>
      <c r="C16" s="10" t="inlineStr">
        <is>
          <t>Turns telemetry on (required)</t>
        </is>
      </c>
    </row>
    <row r="17">
      <c r="A17" s="28" t="inlineStr">
        <is>
          <t>OTEL_METRICS_EXPORTER</t>
        </is>
      </c>
      <c r="B17" s="28" t="inlineStr">
        <is>
          <t>otlp</t>
        </is>
      </c>
      <c r="C17" s="10" t="inlineStr">
        <is>
          <t>Metrics exporter: otlp, prometheus, console or none</t>
        </is>
      </c>
    </row>
    <row r="18">
      <c r="A18" s="28" t="inlineStr">
        <is>
          <t>OTEL_LOGS_EXPORTER</t>
        </is>
      </c>
      <c r="B18" s="28" t="inlineStr">
        <is>
          <t>otlp</t>
        </is>
      </c>
      <c r="C18" s="10" t="inlineStr">
        <is>
          <t>Logs and events exporter</t>
        </is>
      </c>
    </row>
    <row r="19">
      <c r="A19" s="28" t="inlineStr">
        <is>
          <t>OTEL_EXPORTER_OTLP_PROTOCOL</t>
        </is>
      </c>
      <c r="B19" s="28" t="inlineStr">
        <is>
          <t>grpc</t>
        </is>
      </c>
      <c r="C19" s="10" t="inlineStr">
        <is>
          <t>grpc, http/json or http/protobuf</t>
        </is>
      </c>
    </row>
    <row r="20">
      <c r="A20" s="28" t="inlineStr">
        <is>
          <t>OTEL_EXPORTER_OTLP_ENDPOINT</t>
        </is>
      </c>
      <c r="B20" s="28" t="inlineStr">
        <is>
          <t>http://your-collector:4317</t>
        </is>
      </c>
      <c r="C20" s="10" t="inlineStr">
        <is>
          <t>Your OpenTelemetry collector</t>
        </is>
      </c>
    </row>
    <row r="22">
      <c r="A22" s="8" t="inlineStr">
        <is>
          <t>Administrators can set these for everyone through Claude Code managed settings (source 3).</t>
        </is>
      </c>
    </row>
    <row r="24">
      <c r="A24" s="33" t="inlineStr">
        <is>
          <t>Anthropic documentation: Monitoring usage  →</t>
        </is>
      </c>
    </row>
  </sheetData>
  <hyperlinks>
    <hyperlink xmlns:r="http://schemas.openxmlformats.org/officeDocument/2006/relationships" ref="A24" r:id="rId1"/>
  </hyperlinks>
  <pageMargins left="0.75" right="0.75" top="1" bottom="1" header="0.5" footer="0.5"/>
</worksheet>
</file>

<file path=xl/worksheets/sheet6.xml><?xml version="1.0" encoding="utf-8"?>
<worksheet xmlns="http://schemas.openxmlformats.org/spreadsheetml/2006/main">
  <sheetPr>
    <tabColor rgb="00121B23"/>
    <outlinePr summaryBelow="1" summaryRight="1"/>
    <pageSetUpPr/>
  </sheetPr>
  <dimension ref="A1:B9"/>
  <sheetViews>
    <sheetView showGridLines="0" workbookViewId="0">
      <selection activeCell="A1" sqref="A1"/>
    </sheetView>
  </sheetViews>
  <sheetFormatPr baseColWidth="8" defaultRowHeight="15"/>
  <cols>
    <col width="5" customWidth="1" min="1" max="1"/>
    <col width="120" customWidth="1" min="2" max="2"/>
  </cols>
  <sheetData>
    <row r="1">
      <c r="A1" s="7" t="inlineStr">
        <is>
          <t>Sources</t>
        </is>
      </c>
    </row>
    <row r="2">
      <c r="A2" s="8" t="inlineStr">
        <is>
          <t>All checked 6 October 2026.</t>
        </is>
      </c>
    </row>
    <row r="4" ht="28" customHeight="1">
      <c r="A4" s="29" t="n">
        <v>1</v>
      </c>
      <c r="B4" s="34" t="inlineStr">
        <is>
          <t>Demirer, M., Musolff, L. and Yang, L., 'Writing Code vs. Shipping Code: Productivity Effects Across Generations of AI Coding Tools,' NBER Working Paper 35275 (May 2026, revised September 2026). https://www.nber.org/papers/w35275</t>
        </is>
      </c>
    </row>
    <row r="5" ht="28" customHeight="1">
      <c r="A5" s="29" t="n">
        <v>2</v>
      </c>
      <c r="B5" s="34" t="inlineStr">
        <is>
          <t>Google Cloud, 'Announcing the 2025 DORA Report' (September 2025). https://cloud.google.com/blog/products/ai-machine-learning/announcing-the-2025-dora-report</t>
        </is>
      </c>
    </row>
    <row r="6" ht="28" customHeight="1">
      <c r="A6" s="29" t="n">
        <v>3</v>
      </c>
      <c r="B6" s="34" t="inlineStr">
        <is>
          <t>Anthropic, 'Monitoring usage' (Claude Code documentation). https://code.claude.com/docs/en/monitoring-usage</t>
        </is>
      </c>
    </row>
    <row r="7" ht="28" customHeight="1">
      <c r="A7" s="29" t="n">
        <v>4</v>
      </c>
      <c r="B7" s="34" t="inlineStr">
        <is>
          <t>Anthropic, 'Settings files and precedence' (Claude Code documentation). https://code.claude.com/docs/en/settings</t>
        </is>
      </c>
    </row>
    <row r="8"/>
    <row r="9">
      <c r="B9" s="8" t="inlineStr">
        <is>
          <t>Measure definitions (cycle time, deployment frequency, change failure rate and so on) follow common engineering practice; adapt them to your own systems and keep them constant across the baseline and later readings.</t>
        </is>
      </c>
    </row>
  </sheetData>
  <hyperlinks>
    <hyperlink xmlns:r="http://schemas.openxmlformats.org/officeDocument/2006/relationships" ref="B4" r:id="rId1"/>
    <hyperlink xmlns:r="http://schemas.openxmlformats.org/officeDocument/2006/relationships" ref="B5" r:id="rId2"/>
    <hyperlink xmlns:r="http://schemas.openxmlformats.org/officeDocument/2006/relationships" ref="B6" r:id="rId3"/>
    <hyperlink xmlns:r="http://schemas.openxmlformats.org/officeDocument/2006/relationships" ref="B7" r:id="rId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2026-10-06T02:44:13Z</dcterms:created>
  <dcterms:modified xsi:type="dcterms:W3CDTF">2026-10-06T02:44:19Z</dcterms:modified>
</cp:coreProperties>
</file>